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9720" windowHeight="7320" tabRatio="863" activeTab="4"/>
  </bookViews>
  <sheets>
    <sheet name="Siegerliste" sheetId="1" r:id="rId1"/>
    <sheet name="Kaiserschießen" sheetId="2" r:id="rId2"/>
    <sheet name="Medaillen Schützen" sheetId="3" r:id="rId3"/>
    <sheet name="Medaillen Damen" sheetId="4" r:id="rId4"/>
    <sheet name="Medaillen Jungschützen" sheetId="5" r:id="rId5"/>
    <sheet name="Grift" sheetId="6" r:id="rId6"/>
    <sheet name="Dobrock" sheetId="7" r:id="rId7"/>
    <sheet name="Weißenmoor" sheetId="8" r:id="rId8"/>
    <sheet name="Westerhamm" sheetId="9" r:id="rId9"/>
    <sheet name="Zollbaum" sheetId="10" r:id="rId10"/>
  </sheets>
  <definedNames>
    <definedName name="_xlnm.Print_Area" localSheetId="6">'Dobrock'!$A$1:$Q$40</definedName>
    <definedName name="_xlnm.Print_Area" localSheetId="5">'Grift'!$A$1:$Q$40</definedName>
    <definedName name="_xlnm.Print_Area" localSheetId="1">'Kaiserschießen'!$A$1:$H$35</definedName>
    <definedName name="_xlnm.Print_Area" localSheetId="3">'Medaillen Damen'!$A$1:$E$7</definedName>
    <definedName name="_xlnm.Print_Area" localSheetId="4">'Medaillen Jungschützen'!$A$1:$D$7</definedName>
    <definedName name="_xlnm.Print_Area" localSheetId="2">'Medaillen Schützen'!$A$1:$E$9</definedName>
    <definedName name="_xlnm.Print_Area" localSheetId="0">'Siegerliste'!$A$1:$H$38</definedName>
    <definedName name="_xlnm.Print_Area" localSheetId="7">'Weißenmoor'!$A$1:$Q$40</definedName>
    <definedName name="_xlnm.Print_Area" localSheetId="8">'Westerhamm'!$A$1:$Q$40</definedName>
    <definedName name="_xlnm.Print_Area" localSheetId="9">'Zollbaum'!$A$1:$Q$40</definedName>
  </definedNames>
  <calcPr fullCalcOnLoad="1"/>
</workbook>
</file>

<file path=xl/sharedStrings.xml><?xml version="1.0" encoding="utf-8"?>
<sst xmlns="http://schemas.openxmlformats.org/spreadsheetml/2006/main" count="673" uniqueCount="141">
  <si>
    <t xml:space="preserve">  Siegerliste</t>
  </si>
  <si>
    <t>Schützen:</t>
  </si>
  <si>
    <t>sitzend:</t>
  </si>
  <si>
    <t>stehend:</t>
  </si>
  <si>
    <t>gesamt:</t>
  </si>
  <si>
    <t>Mannschaftsbester</t>
  </si>
  <si>
    <t>Ringe</t>
  </si>
  <si>
    <t>6.</t>
  </si>
  <si>
    <t>Zollbaum</t>
  </si>
  <si>
    <t>3.</t>
  </si>
  <si>
    <t>4.</t>
  </si>
  <si>
    <t>Weißenmoor</t>
  </si>
  <si>
    <t>1.</t>
  </si>
  <si>
    <t>Dobrock</t>
  </si>
  <si>
    <t>5.</t>
  </si>
  <si>
    <t>Westerhamm</t>
  </si>
  <si>
    <t>2.</t>
  </si>
  <si>
    <t>Grift</t>
  </si>
  <si>
    <t>Damen:</t>
  </si>
  <si>
    <t>Mannschaftsbeste</t>
  </si>
  <si>
    <t>Jungschützen:</t>
  </si>
  <si>
    <t>Mannschaftsbeste/r</t>
  </si>
  <si>
    <t>Wingster</t>
  </si>
  <si>
    <t>Name</t>
  </si>
  <si>
    <t>Schützenverein</t>
  </si>
  <si>
    <t>Kaiser</t>
  </si>
  <si>
    <t>Kaiserin</t>
  </si>
  <si>
    <t>Jungschützen-Kaiser</t>
  </si>
  <si>
    <t>Jungschützen-Kaiserin</t>
  </si>
  <si>
    <t>Wingster Kaiserschießen</t>
  </si>
  <si>
    <t>Wingster Kaiser</t>
  </si>
  <si>
    <t>Lfd.Nr.</t>
  </si>
  <si>
    <t>Verein</t>
  </si>
  <si>
    <t xml:space="preserve">1. </t>
  </si>
  <si>
    <t xml:space="preserve">2. </t>
  </si>
  <si>
    <t xml:space="preserve">3. </t>
  </si>
  <si>
    <t>Gesamt</t>
  </si>
  <si>
    <t>Wingster Kaiserin</t>
  </si>
  <si>
    <t>Wingster Jungschützen-Kaiser</t>
  </si>
  <si>
    <t>Wingster Jungschützen-Kaiserin</t>
  </si>
  <si>
    <t>Medaillen:   Schützen</t>
  </si>
  <si>
    <t>7.</t>
  </si>
  <si>
    <t>Nr.</t>
  </si>
  <si>
    <t>Sitzend</t>
  </si>
  <si>
    <t>Stehend</t>
  </si>
  <si>
    <t>x10</t>
  </si>
  <si>
    <t>x9</t>
  </si>
  <si>
    <t>x8</t>
  </si>
  <si>
    <t>x7</t>
  </si>
  <si>
    <t>Medaillen:   Damen</t>
  </si>
  <si>
    <t>Schützenverein Dobrock von 1877 e.V.</t>
  </si>
  <si>
    <t>Schützen</t>
  </si>
  <si>
    <t>Summe</t>
  </si>
  <si>
    <t>x 9</t>
  </si>
  <si>
    <t>x 8</t>
  </si>
  <si>
    <t>x 7</t>
  </si>
  <si>
    <t>Damen</t>
  </si>
  <si>
    <t xml:space="preserve">   Jung-schützen</t>
  </si>
  <si>
    <t>ausgewertet:</t>
  </si>
  <si>
    <t>anerkannt:</t>
  </si>
  <si>
    <t>Schützenverein Grift u. Umg. von 1896 e.V.</t>
  </si>
  <si>
    <t>Schützenverein Weißenmoor e.V. von 1909</t>
  </si>
  <si>
    <t>Schützenverein Westerhamm von 1774 e.V.</t>
  </si>
  <si>
    <t>Schützenverein Zollbaum von 1910 e.V.</t>
  </si>
  <si>
    <t>Medaillen:   Jungschützen</t>
  </si>
  <si>
    <t xml:space="preserve">Zollbaum </t>
  </si>
  <si>
    <t xml:space="preserve">           Wingst - Pokal - Schießen 2014</t>
  </si>
  <si>
    <t xml:space="preserve">   Wingster Pokalschießen  2014</t>
  </si>
  <si>
    <t>Wingster Pokalschießen 2014</t>
  </si>
  <si>
    <t>Katrin Katt</t>
  </si>
  <si>
    <t>Helma Freudenthal</t>
  </si>
  <si>
    <t>Erika König</t>
  </si>
  <si>
    <t>Karin Vagts</t>
  </si>
  <si>
    <t>Klaus Freudenthal</t>
  </si>
  <si>
    <t>Bernd Kreschinski</t>
  </si>
  <si>
    <t>Claus König</t>
  </si>
  <si>
    <t>Günter Vagts</t>
  </si>
  <si>
    <t>Thorben Reyelt</t>
  </si>
  <si>
    <t>Hauke Junge</t>
  </si>
  <si>
    <t>Martin Wilkens</t>
  </si>
  <si>
    <t>Lucas Schmidt</t>
  </si>
  <si>
    <t>Vanessa Beyer</t>
  </si>
  <si>
    <t>Matthias Fick</t>
  </si>
  <si>
    <t>Stefan Thiele</t>
  </si>
  <si>
    <t>Frank Sobottka</t>
  </si>
  <si>
    <t>Holger Schlobohm</t>
  </si>
  <si>
    <t>Marcel Meyer</t>
  </si>
  <si>
    <t>Michaela Fick</t>
  </si>
  <si>
    <t>Britta  Thiele</t>
  </si>
  <si>
    <t>Anja Cordes Sobottka</t>
  </si>
  <si>
    <t>Kirsten Drossner</t>
  </si>
  <si>
    <t>Annika Thiele</t>
  </si>
  <si>
    <t>Nane Sobottka</t>
  </si>
  <si>
    <t>Lars Drossner</t>
  </si>
  <si>
    <t>Luca Hahn</t>
  </si>
  <si>
    <t>Siegfried Meier</t>
  </si>
  <si>
    <t>Dietmar Schinke</t>
  </si>
  <si>
    <t>Heiko Brand</t>
  </si>
  <si>
    <t>Thomas Buck</t>
  </si>
  <si>
    <t>Marco Kräling</t>
  </si>
  <si>
    <t>Manuela Brand-Kohrs</t>
  </si>
  <si>
    <t>Petra Vagts</t>
  </si>
  <si>
    <t>Edith Reyelt</t>
  </si>
  <si>
    <t>Hilke Brandt</t>
  </si>
  <si>
    <t>Steffen Buck</t>
  </si>
  <si>
    <t>Mark Phillip Brandt</t>
  </si>
  <si>
    <t>Christin thom Suden</t>
  </si>
  <si>
    <t>Jan Christoph Brandt</t>
  </si>
  <si>
    <t>Hartmut Hinsch</t>
  </si>
  <si>
    <t>Matthias Schütt</t>
  </si>
  <si>
    <t>Michael Glüsing</t>
  </si>
  <si>
    <t>Kai Steffens</t>
  </si>
  <si>
    <t>Maurice Lafrenz</t>
  </si>
  <si>
    <t>Brigitte Steffens</t>
  </si>
  <si>
    <t>Melanie Arp-Meyer</t>
  </si>
  <si>
    <t>Birte Umland</t>
  </si>
  <si>
    <t>Grete Wossmann</t>
  </si>
  <si>
    <t>Tamara Schildt</t>
  </si>
  <si>
    <t>Julia Gosenko</t>
  </si>
  <si>
    <t>Christin Ramm</t>
  </si>
  <si>
    <t>Finja Schumacher</t>
  </si>
  <si>
    <t>Klaus v.d. Fecht</t>
  </si>
  <si>
    <t>Oliver Fick</t>
  </si>
  <si>
    <t>Hans-Georg Kröncke</t>
  </si>
  <si>
    <t>Kolja Lohmann</t>
  </si>
  <si>
    <t>Patrick v. Thaden</t>
  </si>
  <si>
    <t>Sandra Fick</t>
  </si>
  <si>
    <t>Tanja Sommerfeld</t>
  </si>
  <si>
    <t>Gisela Fastert</t>
  </si>
  <si>
    <t>Monika Mangels</t>
  </si>
  <si>
    <t>Niklas Fick</t>
  </si>
  <si>
    <t>Christian Fick</t>
  </si>
  <si>
    <t>Marie Knust</t>
  </si>
  <si>
    <t>Stina Maria Bebba</t>
  </si>
  <si>
    <t>Thomas Offermann</t>
  </si>
  <si>
    <t>Weissenmoor</t>
  </si>
  <si>
    <t>Birte Gerdts</t>
  </si>
  <si>
    <t>Britta Thiele</t>
  </si>
  <si>
    <t>Kevin Griemsmann</t>
  </si>
  <si>
    <t>Kampf</t>
  </si>
  <si>
    <t>10ner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</si>
</sst>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\.mmm\ yy"/>
    <numFmt numFmtId="176" formatCode="d\.mmm"/>
    <numFmt numFmtId="177" formatCode="0.0000"/>
  </numFmts>
  <fonts count="12">
    <font>
      <sz val="10"/>
      <name val="Arial"/>
      <family val="0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0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5" xfId="0" applyFont="1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7" fillId="3" borderId="9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14</xdr:row>
      <xdr:rowOff>0</xdr:rowOff>
    </xdr:from>
    <xdr:to>
      <xdr:col>5</xdr:col>
      <xdr:colOff>209550</xdr:colOff>
      <xdr:row>14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9908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14</xdr:row>
      <xdr:rowOff>0</xdr:rowOff>
    </xdr:from>
    <xdr:to>
      <xdr:col>5</xdr:col>
      <xdr:colOff>209550</xdr:colOff>
      <xdr:row>14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9908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14</xdr:row>
      <xdr:rowOff>0</xdr:rowOff>
    </xdr:from>
    <xdr:to>
      <xdr:col>5</xdr:col>
      <xdr:colOff>209550</xdr:colOff>
      <xdr:row>14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9908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14</xdr:row>
      <xdr:rowOff>19050</xdr:rowOff>
    </xdr:from>
    <xdr:to>
      <xdr:col>5</xdr:col>
      <xdr:colOff>209550</xdr:colOff>
      <xdr:row>14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0099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14</xdr:row>
      <xdr:rowOff>0</xdr:rowOff>
    </xdr:from>
    <xdr:to>
      <xdr:col>5</xdr:col>
      <xdr:colOff>209550</xdr:colOff>
      <xdr:row>14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9908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42"/>
  <sheetViews>
    <sheetView showGridLines="0" workbookViewId="0" topLeftCell="A1">
      <selection activeCell="L31" sqref="L31:L32"/>
    </sheetView>
  </sheetViews>
  <sheetFormatPr defaultColWidth="11.421875" defaultRowHeight="12.75"/>
  <cols>
    <col min="1" max="1" width="3.7109375" style="3" customWidth="1"/>
    <col min="2" max="2" width="27.8515625" style="3" customWidth="1"/>
    <col min="3" max="3" width="8.7109375" style="5" customWidth="1"/>
    <col min="4" max="4" width="9.8515625" style="5" customWidth="1"/>
    <col min="5" max="5" width="9.57421875" style="5" customWidth="1"/>
    <col min="6" max="6" width="24.140625" style="3" customWidth="1"/>
    <col min="7" max="7" width="6.421875" style="3" customWidth="1"/>
    <col min="8" max="16384" width="11.421875" style="3" customWidth="1"/>
  </cols>
  <sheetData>
    <row r="1" spans="1:8" ht="25.5" customHeight="1">
      <c r="A1" s="6"/>
      <c r="B1" s="7" t="s">
        <v>66</v>
      </c>
      <c r="C1" s="7"/>
      <c r="D1" s="7"/>
      <c r="E1" s="7"/>
      <c r="F1" s="7"/>
      <c r="G1" s="7"/>
      <c r="H1" s="23"/>
    </row>
    <row r="2" spans="1:8" ht="12.75" customHeight="1">
      <c r="A2" s="6"/>
      <c r="B2" s="7"/>
      <c r="C2" s="7"/>
      <c r="D2" s="7"/>
      <c r="E2" s="7"/>
      <c r="F2" s="7"/>
      <c r="G2" s="7"/>
      <c r="H2" s="23"/>
    </row>
    <row r="3" spans="1:8" ht="12.75" customHeight="1">
      <c r="A3" s="6"/>
      <c r="B3" s="7"/>
      <c r="C3" s="7"/>
      <c r="D3" s="7"/>
      <c r="E3" s="7"/>
      <c r="F3" s="7"/>
      <c r="G3" s="7"/>
      <c r="H3" s="23"/>
    </row>
    <row r="4" spans="1:8" ht="30" customHeight="1">
      <c r="A4" s="6"/>
      <c r="B4" s="7" t="s">
        <v>0</v>
      </c>
      <c r="C4" s="7"/>
      <c r="D4" s="7"/>
      <c r="E4" s="7"/>
      <c r="F4" s="7"/>
      <c r="G4" s="7"/>
      <c r="H4" s="23"/>
    </row>
    <row r="5" spans="1:8" ht="12.75" customHeight="1" thickBot="1">
      <c r="A5" s="6"/>
      <c r="B5" s="7"/>
      <c r="C5" s="7"/>
      <c r="D5" s="7"/>
      <c r="E5" s="7"/>
      <c r="F5" s="7"/>
      <c r="G5" s="7"/>
      <c r="H5" s="23"/>
    </row>
    <row r="6" spans="1:8" ht="23.25">
      <c r="A6" s="8" t="s">
        <v>1</v>
      </c>
      <c r="B6" s="9"/>
      <c r="C6" s="10" t="s">
        <v>2</v>
      </c>
      <c r="D6" s="11" t="s">
        <v>3</v>
      </c>
      <c r="E6" s="12" t="s">
        <v>4</v>
      </c>
      <c r="F6" s="2" t="s">
        <v>5</v>
      </c>
      <c r="G6" s="1" t="s">
        <v>6</v>
      </c>
      <c r="H6" s="108" t="s">
        <v>140</v>
      </c>
    </row>
    <row r="7" spans="1:8" ht="23.25">
      <c r="A7" s="13" t="s">
        <v>12</v>
      </c>
      <c r="B7" s="14" t="s">
        <v>8</v>
      </c>
      <c r="C7" s="15">
        <f>Zollbaum!H11</f>
        <v>240</v>
      </c>
      <c r="D7" s="16">
        <f>Zollbaum!L11</f>
        <v>130</v>
      </c>
      <c r="E7" s="17">
        <f>Zollbaum!M11</f>
        <v>370</v>
      </c>
      <c r="F7" s="18" t="str">
        <f>Zollbaum!C13</f>
        <v>Dietmar Schinke</v>
      </c>
      <c r="G7" s="19">
        <f>Zollbaum!H13</f>
        <v>78</v>
      </c>
      <c r="H7" s="23">
        <v>20</v>
      </c>
    </row>
    <row r="8" spans="1:10" ht="23.25">
      <c r="A8" s="13" t="s">
        <v>16</v>
      </c>
      <c r="B8" s="14" t="s">
        <v>17</v>
      </c>
      <c r="C8" s="15">
        <f>Grift!H11</f>
        <v>240</v>
      </c>
      <c r="D8" s="16">
        <f>Grift!L11</f>
        <v>130</v>
      </c>
      <c r="E8" s="17">
        <f>Grift!M11</f>
        <v>370</v>
      </c>
      <c r="F8" s="18" t="str">
        <f>Grift!C13</f>
        <v>Marcel Meyer</v>
      </c>
      <c r="G8" s="19">
        <f>Grift!H13</f>
        <v>76</v>
      </c>
      <c r="H8" s="23">
        <v>19</v>
      </c>
      <c r="J8" s="4"/>
    </row>
    <row r="9" spans="1:8" ht="23.25">
      <c r="A9" s="27" t="s">
        <v>9</v>
      </c>
      <c r="B9" s="14" t="s">
        <v>13</v>
      </c>
      <c r="C9" s="15">
        <f>Dobrock!H11</f>
        <v>234</v>
      </c>
      <c r="D9" s="16">
        <f>Dobrock!L11</f>
        <v>134</v>
      </c>
      <c r="E9" s="17">
        <f>Dobrock!M11</f>
        <v>368</v>
      </c>
      <c r="F9" s="18" t="str">
        <f>Dobrock!C13</f>
        <v>Michael Glüsing</v>
      </c>
      <c r="G9" s="19">
        <f>Dobrock!H13</f>
        <v>75</v>
      </c>
      <c r="H9" s="23"/>
    </row>
    <row r="10" spans="1:8" ht="23.25">
      <c r="A10" s="13" t="s">
        <v>10</v>
      </c>
      <c r="B10" s="14" t="s">
        <v>15</v>
      </c>
      <c r="C10" s="15">
        <f>Westerhamm!H11</f>
        <v>236</v>
      </c>
      <c r="D10" s="16">
        <f>Westerhamm!L11</f>
        <v>129</v>
      </c>
      <c r="E10" s="17">
        <f>Westerhamm!M11</f>
        <v>365</v>
      </c>
      <c r="F10" s="18" t="str">
        <f>Westerhamm!C13</f>
        <v>Oliver Fick</v>
      </c>
      <c r="G10" s="19">
        <f>Westerhamm!H13</f>
        <v>78</v>
      </c>
      <c r="H10" s="23"/>
    </row>
    <row r="11" spans="1:8" ht="24" thickBot="1">
      <c r="A11" s="13" t="s">
        <v>14</v>
      </c>
      <c r="B11" s="14" t="s">
        <v>11</v>
      </c>
      <c r="C11" s="15">
        <f>Weißenmoor!H11</f>
        <v>235</v>
      </c>
      <c r="D11" s="16">
        <f>Weißenmoor!L11</f>
        <v>115</v>
      </c>
      <c r="E11" s="21">
        <f>Weißenmoor!M11</f>
        <v>350</v>
      </c>
      <c r="F11" s="18" t="str">
        <f>Weißenmoor!C13</f>
        <v>Bernd Kreschinski</v>
      </c>
      <c r="G11" s="19">
        <f>Weißenmoor!H13</f>
        <v>74</v>
      </c>
      <c r="H11" s="23"/>
    </row>
    <row r="12" spans="1:8" ht="9.75" customHeight="1" thickBot="1">
      <c r="A12" s="20"/>
      <c r="B12" s="20"/>
      <c r="C12" s="22"/>
      <c r="D12" s="22"/>
      <c r="E12" s="22"/>
      <c r="F12" s="23"/>
      <c r="G12" s="23"/>
      <c r="H12" s="23"/>
    </row>
    <row r="13" spans="1:8" ht="23.25">
      <c r="A13" s="24" t="s">
        <v>18</v>
      </c>
      <c r="B13" s="24"/>
      <c r="C13" s="10" t="s">
        <v>2</v>
      </c>
      <c r="D13" s="11" t="s">
        <v>3</v>
      </c>
      <c r="E13" s="12" t="s">
        <v>4</v>
      </c>
      <c r="F13" s="2" t="s">
        <v>19</v>
      </c>
      <c r="G13" s="1" t="s">
        <v>6</v>
      </c>
      <c r="H13" s="23"/>
    </row>
    <row r="14" spans="1:8" ht="23.25">
      <c r="A14" s="13" t="s">
        <v>12</v>
      </c>
      <c r="B14" s="14" t="s">
        <v>17</v>
      </c>
      <c r="C14" s="15">
        <f>Grift!H22</f>
        <v>200</v>
      </c>
      <c r="D14" s="16">
        <f>Grift!L22</f>
        <v>116</v>
      </c>
      <c r="E14" s="17">
        <f>SUM(C14:D14)</f>
        <v>316</v>
      </c>
      <c r="F14" s="18" t="str">
        <f>Grift!C25</f>
        <v>Britta Thiele</v>
      </c>
      <c r="G14" s="14">
        <f>Grift!H25</f>
        <v>80</v>
      </c>
      <c r="H14" s="102"/>
    </row>
    <row r="15" spans="1:8" ht="23.25">
      <c r="A15" s="27" t="s">
        <v>16</v>
      </c>
      <c r="B15" s="14" t="s">
        <v>65</v>
      </c>
      <c r="C15" s="15">
        <f>Zollbaum!H22</f>
        <v>199</v>
      </c>
      <c r="D15" s="16">
        <f>Zollbaum!L22</f>
        <v>116</v>
      </c>
      <c r="E15" s="17">
        <f>SUM(C15:D15)</f>
        <v>315</v>
      </c>
      <c r="F15" s="18" t="str">
        <f>Zollbaum!C25</f>
        <v>Edith Reyelt</v>
      </c>
      <c r="G15" s="14">
        <f>Zollbaum!H25</f>
        <v>80</v>
      </c>
      <c r="H15" s="102"/>
    </row>
    <row r="16" spans="1:8" ht="23.25">
      <c r="A16" s="13" t="s">
        <v>9</v>
      </c>
      <c r="B16" s="14" t="s">
        <v>15</v>
      </c>
      <c r="C16" s="15">
        <f>Westerhamm!H22</f>
        <v>198</v>
      </c>
      <c r="D16" s="16">
        <f>Westerhamm!L22</f>
        <v>110</v>
      </c>
      <c r="E16" s="17">
        <f>SUM(C16:D16)</f>
        <v>308</v>
      </c>
      <c r="F16" s="18" t="str">
        <f>Westerhamm!C25</f>
        <v>Monika Mangels</v>
      </c>
      <c r="G16" s="14">
        <f>Westerhamm!H25</f>
        <v>78</v>
      </c>
      <c r="H16" s="23"/>
    </row>
    <row r="17" spans="1:8" ht="23.25">
      <c r="A17" s="13" t="s">
        <v>10</v>
      </c>
      <c r="B17" s="14" t="s">
        <v>11</v>
      </c>
      <c r="C17" s="15">
        <f>Weißenmoor!H22</f>
        <v>193</v>
      </c>
      <c r="D17" s="16">
        <f>Weißenmoor!L22</f>
        <v>108</v>
      </c>
      <c r="E17" s="17">
        <f>SUM(C17:D17)</f>
        <v>301</v>
      </c>
      <c r="F17" s="18" t="str">
        <f>Weißenmoor!C25</f>
        <v>Erika König</v>
      </c>
      <c r="G17" s="14">
        <f>Weißenmoor!H25</f>
        <v>78</v>
      </c>
      <c r="H17" s="23"/>
    </row>
    <row r="18" spans="1:8" ht="24" thickBot="1">
      <c r="A18" s="27" t="s">
        <v>14</v>
      </c>
      <c r="B18" s="14" t="s">
        <v>13</v>
      </c>
      <c r="C18" s="15">
        <f>Dobrock!H22</f>
        <v>194</v>
      </c>
      <c r="D18" s="16">
        <f>Dobrock!L22</f>
        <v>104</v>
      </c>
      <c r="E18" s="21">
        <f>SUM(C18:D18)</f>
        <v>298</v>
      </c>
      <c r="F18" s="18" t="str">
        <f>Dobrock!C25</f>
        <v>Brigitte Steffens</v>
      </c>
      <c r="G18" s="14">
        <f>Dobrock!H25</f>
        <v>76</v>
      </c>
      <c r="H18" s="23"/>
    </row>
    <row r="19" spans="1:8" ht="9.75" customHeight="1" thickBot="1">
      <c r="A19" s="20"/>
      <c r="B19" s="20"/>
      <c r="C19" s="22"/>
      <c r="D19" s="22"/>
      <c r="E19" s="22"/>
      <c r="F19" s="23"/>
      <c r="G19" s="23"/>
      <c r="H19" s="23"/>
    </row>
    <row r="20" spans="1:8" ht="23.25">
      <c r="A20" s="25" t="s">
        <v>20</v>
      </c>
      <c r="B20" s="26"/>
      <c r="C20" s="10" t="s">
        <v>2</v>
      </c>
      <c r="D20" s="11" t="s">
        <v>3</v>
      </c>
      <c r="E20" s="12" t="s">
        <v>4</v>
      </c>
      <c r="F20" s="2" t="s">
        <v>21</v>
      </c>
      <c r="G20" s="1" t="s">
        <v>6</v>
      </c>
      <c r="H20" s="23"/>
    </row>
    <row r="21" spans="1:8" ht="23.25">
      <c r="A21" s="27" t="s">
        <v>12</v>
      </c>
      <c r="B21" s="14" t="s">
        <v>11</v>
      </c>
      <c r="C21" s="15">
        <f>Weißenmoor!H34</f>
        <v>192</v>
      </c>
      <c r="D21" s="16">
        <f>Weißenmoor!L34</f>
        <v>104</v>
      </c>
      <c r="E21" s="17">
        <f>SUM(C21:D21)</f>
        <v>296</v>
      </c>
      <c r="F21" s="18" t="str">
        <f>Weißenmoor!C36</f>
        <v>Lucas Schmidt</v>
      </c>
      <c r="G21" s="14">
        <f>Weißenmoor!H36</f>
        <v>78</v>
      </c>
      <c r="H21" s="23"/>
    </row>
    <row r="22" spans="1:8" ht="23.25">
      <c r="A22" s="13" t="s">
        <v>16</v>
      </c>
      <c r="B22" s="14" t="s">
        <v>15</v>
      </c>
      <c r="C22" s="15">
        <f>Westerhamm!H34</f>
        <v>184</v>
      </c>
      <c r="D22" s="16">
        <f>Westerhamm!L34</f>
        <v>103</v>
      </c>
      <c r="E22" s="17">
        <f>SUM(C22:D22)</f>
        <v>287</v>
      </c>
      <c r="F22" s="18" t="str">
        <f>Westerhamm!C36</f>
        <v>Christian Fick</v>
      </c>
      <c r="G22" s="14">
        <f>Westerhamm!H36</f>
        <v>76</v>
      </c>
      <c r="H22" s="23"/>
    </row>
    <row r="23" spans="1:8" ht="23.25">
      <c r="A23" s="27" t="s">
        <v>9</v>
      </c>
      <c r="B23" s="14" t="s">
        <v>13</v>
      </c>
      <c r="C23" s="15">
        <f>Dobrock!H34</f>
        <v>187</v>
      </c>
      <c r="D23" s="16">
        <f>Dobrock!L34</f>
        <v>100</v>
      </c>
      <c r="E23" s="17">
        <f>SUM(C23:D23)</f>
        <v>287</v>
      </c>
      <c r="F23" s="18" t="str">
        <f>Dobrock!C36</f>
        <v>Christin Ramm</v>
      </c>
      <c r="G23" s="14">
        <f>Dobrock!H36</f>
        <v>75</v>
      </c>
      <c r="H23" s="23"/>
    </row>
    <row r="24" spans="1:8" ht="23.25">
      <c r="A24" s="13" t="s">
        <v>10</v>
      </c>
      <c r="B24" s="14" t="s">
        <v>17</v>
      </c>
      <c r="C24" s="15">
        <f>Grift!H34</f>
        <v>186</v>
      </c>
      <c r="D24" s="16">
        <f>Grift!L34</f>
        <v>99</v>
      </c>
      <c r="E24" s="17">
        <f>SUM(C24:D24)</f>
        <v>285</v>
      </c>
      <c r="F24" s="18" t="str">
        <f>Grift!C36</f>
        <v>Lars Drossner</v>
      </c>
      <c r="G24" s="14">
        <f>Grift!H36</f>
        <v>76</v>
      </c>
      <c r="H24" s="23"/>
    </row>
    <row r="25" spans="1:8" ht="24" thickBot="1">
      <c r="A25" s="27" t="s">
        <v>14</v>
      </c>
      <c r="B25" s="14" t="s">
        <v>8</v>
      </c>
      <c r="C25" s="15">
        <f>Zollbaum!H34</f>
        <v>180</v>
      </c>
      <c r="D25" s="16">
        <f>Zollbaum!L34</f>
        <v>92</v>
      </c>
      <c r="E25" s="21">
        <f>SUM(C25:D25)</f>
        <v>272</v>
      </c>
      <c r="F25" s="18" t="str">
        <f>Zollbaum!C36</f>
        <v>Jan Christoph Brandt</v>
      </c>
      <c r="G25" s="14">
        <f>Zollbaum!H36</f>
        <v>73</v>
      </c>
      <c r="H25" s="23"/>
    </row>
    <row r="26" spans="1:8" ht="9.75" customHeight="1" thickBot="1">
      <c r="A26" s="27"/>
      <c r="B26" s="92"/>
      <c r="C26" s="22"/>
      <c r="D26" s="22"/>
      <c r="E26" s="22"/>
      <c r="F26" s="93"/>
      <c r="G26" s="92"/>
      <c r="H26" s="23"/>
    </row>
    <row r="27" spans="1:8" ht="23.25">
      <c r="A27" s="25" t="s">
        <v>36</v>
      </c>
      <c r="B27" s="26"/>
      <c r="C27" s="10" t="s">
        <v>2</v>
      </c>
      <c r="D27" s="11" t="s">
        <v>3</v>
      </c>
      <c r="E27" s="12" t="s">
        <v>4</v>
      </c>
      <c r="F27" s="93"/>
      <c r="G27" s="92"/>
      <c r="H27" s="23"/>
    </row>
    <row r="28" spans="1:8" ht="23.25">
      <c r="A28" s="27" t="s">
        <v>12</v>
      </c>
      <c r="B28" s="14" t="s">
        <v>17</v>
      </c>
      <c r="C28" s="15">
        <f>Grift!H38</f>
        <v>626</v>
      </c>
      <c r="D28" s="15">
        <f>Grift!L38</f>
        <v>345</v>
      </c>
      <c r="E28" s="17">
        <f>Grift!M38</f>
        <v>971</v>
      </c>
      <c r="F28" s="93"/>
      <c r="G28" s="92"/>
      <c r="H28" s="23"/>
    </row>
    <row r="29" spans="1:8" ht="23.25">
      <c r="A29" s="27" t="s">
        <v>16</v>
      </c>
      <c r="B29" s="14" t="s">
        <v>15</v>
      </c>
      <c r="C29" s="15">
        <f>Westerhamm!H38</f>
        <v>618</v>
      </c>
      <c r="D29" s="15">
        <f>Westerhamm!L38</f>
        <v>342</v>
      </c>
      <c r="E29" s="17">
        <f>Westerhamm!M38</f>
        <v>960</v>
      </c>
      <c r="F29" s="93"/>
      <c r="G29" s="92"/>
      <c r="H29" s="23"/>
    </row>
    <row r="30" spans="1:8" ht="23.25">
      <c r="A30" s="27" t="s">
        <v>9</v>
      </c>
      <c r="B30" s="14" t="s">
        <v>8</v>
      </c>
      <c r="C30" s="15">
        <f>Zollbaum!H38</f>
        <v>619</v>
      </c>
      <c r="D30" s="15">
        <f>Zollbaum!L38</f>
        <v>338</v>
      </c>
      <c r="E30" s="17">
        <f>Zollbaum!M38</f>
        <v>957</v>
      </c>
      <c r="F30" s="93"/>
      <c r="G30" s="92"/>
      <c r="H30" s="23"/>
    </row>
    <row r="31" spans="1:8" ht="23.25">
      <c r="A31" s="27" t="s">
        <v>10</v>
      </c>
      <c r="B31" s="14" t="s">
        <v>13</v>
      </c>
      <c r="C31" s="15">
        <f>Dobrock!H38</f>
        <v>615</v>
      </c>
      <c r="D31" s="15">
        <f>Dobrock!L38</f>
        <v>338</v>
      </c>
      <c r="E31" s="17">
        <f>Dobrock!M38</f>
        <v>953</v>
      </c>
      <c r="F31" s="93"/>
      <c r="G31" s="92"/>
      <c r="H31" s="23"/>
    </row>
    <row r="32" spans="1:8" ht="24" thickBot="1">
      <c r="A32" s="27" t="s">
        <v>14</v>
      </c>
      <c r="B32" s="14" t="s">
        <v>11</v>
      </c>
      <c r="C32" s="15">
        <f>Weißenmoor!H38</f>
        <v>620</v>
      </c>
      <c r="D32" s="15">
        <f>Weißenmoor!L38</f>
        <v>327</v>
      </c>
      <c r="E32" s="21">
        <f>Weißenmoor!M38</f>
        <v>947</v>
      </c>
      <c r="F32" s="93"/>
      <c r="G32" s="92"/>
      <c r="H32" s="23"/>
    </row>
    <row r="33" spans="1:8" ht="9.75" customHeight="1">
      <c r="A33" s="20"/>
      <c r="B33" s="20"/>
      <c r="C33" s="22"/>
      <c r="D33" s="22"/>
      <c r="E33" s="22"/>
      <c r="F33" s="23"/>
      <c r="G33" s="23"/>
      <c r="H33" s="23"/>
    </row>
    <row r="34" spans="1:8" ht="23.25">
      <c r="A34" s="20" t="s">
        <v>22</v>
      </c>
      <c r="B34" s="20"/>
      <c r="C34" s="28" t="s">
        <v>23</v>
      </c>
      <c r="D34" s="28"/>
      <c r="E34" s="28"/>
      <c r="F34" s="29" t="s">
        <v>24</v>
      </c>
      <c r="G34" s="1" t="s">
        <v>6</v>
      </c>
      <c r="H34" s="23"/>
    </row>
    <row r="35" spans="1:8" ht="20.25">
      <c r="A35" s="30" t="s">
        <v>25</v>
      </c>
      <c r="B35" s="31"/>
      <c r="C35" s="82" t="str">
        <f>Kaiserschießen!B10</f>
        <v>Maurice Lafrenz</v>
      </c>
      <c r="D35" s="83"/>
      <c r="E35" s="81"/>
      <c r="F35" s="30" t="str">
        <f>Kaiserschießen!C10</f>
        <v>Dobrock</v>
      </c>
      <c r="G35" s="32">
        <f>Kaiserschießen!G10</f>
        <v>58</v>
      </c>
      <c r="H35" s="23"/>
    </row>
    <row r="36" spans="1:8" ht="20.25">
      <c r="A36" s="30" t="s">
        <v>26</v>
      </c>
      <c r="B36" s="31"/>
      <c r="C36" s="82" t="str">
        <f>Kaiserschießen!B17</f>
        <v>Karin Vagts</v>
      </c>
      <c r="D36" s="83"/>
      <c r="E36" s="81"/>
      <c r="F36" s="30" t="str">
        <f>Kaiserschießen!C17</f>
        <v>Weissenmoor</v>
      </c>
      <c r="G36" s="32">
        <f>Kaiserschießen!G17</f>
        <v>57</v>
      </c>
      <c r="H36" s="23"/>
    </row>
    <row r="37" spans="1:8" ht="20.25">
      <c r="A37" s="30" t="s">
        <v>27</v>
      </c>
      <c r="B37" s="30"/>
      <c r="C37" s="82" t="str">
        <f>Kaiserschießen!B24</f>
        <v>Kevin Griemsmann</v>
      </c>
      <c r="D37" s="83"/>
      <c r="E37" s="81"/>
      <c r="F37" s="30" t="str">
        <f>Kaiserschießen!C24</f>
        <v>Zollbaum</v>
      </c>
      <c r="G37" s="32">
        <f>Kaiserschießen!G24</f>
        <v>60</v>
      </c>
      <c r="H37" s="23"/>
    </row>
    <row r="38" spans="1:8" ht="20.25">
      <c r="A38" s="30" t="s">
        <v>28</v>
      </c>
      <c r="B38" s="30"/>
      <c r="C38" s="82" t="str">
        <f>Kaiserschießen!B31</f>
        <v>Annika Thiele</v>
      </c>
      <c r="D38" s="83"/>
      <c r="E38" s="81"/>
      <c r="F38" s="30" t="str">
        <f>Kaiserschießen!C31</f>
        <v>Grift</v>
      </c>
      <c r="G38" s="32">
        <f>Kaiserschießen!G31</f>
        <v>59</v>
      </c>
      <c r="H38" s="23"/>
    </row>
    <row r="39" spans="1:7" ht="12.75">
      <c r="A39" s="23"/>
      <c r="B39" s="23"/>
      <c r="C39" s="33"/>
      <c r="D39" s="33"/>
      <c r="E39" s="33"/>
      <c r="F39" s="23"/>
      <c r="G39" s="23"/>
    </row>
    <row r="40" spans="1:7" ht="12.75">
      <c r="A40" s="23"/>
      <c r="B40" s="23"/>
      <c r="C40" s="33"/>
      <c r="D40" s="33"/>
      <c r="E40" s="33"/>
      <c r="F40" s="23"/>
      <c r="G40" s="23"/>
    </row>
    <row r="41" spans="1:7" ht="12.75">
      <c r="A41" s="23"/>
      <c r="B41" s="23"/>
      <c r="C41" s="33"/>
      <c r="D41" s="33"/>
      <c r="E41" s="33"/>
      <c r="F41" s="23"/>
      <c r="G41" s="23"/>
    </row>
    <row r="42" spans="1:7" ht="12.75">
      <c r="A42" s="23"/>
      <c r="B42" s="23"/>
      <c r="C42" s="33"/>
      <c r="D42" s="33"/>
      <c r="E42" s="33"/>
      <c r="F42" s="23"/>
      <c r="G42" s="23"/>
    </row>
  </sheetData>
  <printOptions/>
  <pageMargins left="0.7874015748031497" right="0.3937007874015748" top="0.3937007874015748" bottom="0.5" header="0.5118110236220472" footer="0.31"/>
  <pageSetup fitToHeight="1" fitToWidth="1" horizontalDpi="600" verticalDpi="600" orientation="portrait" paperSize="9" scale="90" r:id="rId3"/>
  <headerFooter alignWithMargins="0">
    <oddFooter>&amp;L&amp;D</oddFooter>
  </headerFooter>
  <legacyDrawing r:id="rId2"/>
  <oleObjects>
    <oleObject progId="Paint.Picture" shapeId="14692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R44"/>
  <sheetViews>
    <sheetView showGridLines="0" workbookViewId="0" topLeftCell="A1">
      <pane ySplit="3" topLeftCell="BM4" activePane="bottomLeft" state="frozen"/>
      <selection pane="topLeft" activeCell="A2" sqref="A2"/>
      <selection pane="bottomLeft" activeCell="N12" sqref="N12"/>
    </sheetView>
  </sheetViews>
  <sheetFormatPr defaultColWidth="11.421875" defaultRowHeight="12.75"/>
  <cols>
    <col min="1" max="1" width="5.140625" style="5" customWidth="1"/>
    <col min="2" max="2" width="18.7109375" style="3" customWidth="1"/>
    <col min="3" max="7" width="3.28125" style="3" customWidth="1"/>
    <col min="8" max="8" width="7.421875" style="3" customWidth="1"/>
    <col min="9" max="11" width="3.28125" style="3" customWidth="1"/>
    <col min="12" max="12" width="7.00390625" style="3" customWidth="1"/>
    <col min="13" max="13" width="8.140625" style="3" customWidth="1"/>
    <col min="14" max="17" width="4.28125" style="3" customWidth="1"/>
    <col min="18" max="16384" width="11.421875" style="3" customWidth="1"/>
  </cols>
  <sheetData>
    <row r="1" spans="1:17" s="47" customFormat="1" ht="26.2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47" customFormat="1" ht="25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</row>
    <row r="3" spans="1:17" s="48" customFormat="1" ht="27">
      <c r="A3" s="59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s="48" customFormat="1" ht="27">
      <c r="A4" s="62"/>
      <c r="B4" s="63" t="s">
        <v>51</v>
      </c>
      <c r="C4" s="64" t="s">
        <v>43</v>
      </c>
      <c r="D4" s="65"/>
      <c r="E4" s="65"/>
      <c r="F4" s="65"/>
      <c r="G4" s="66"/>
      <c r="H4" s="67" t="s">
        <v>52</v>
      </c>
      <c r="I4" s="64" t="s">
        <v>44</v>
      </c>
      <c r="J4" s="68"/>
      <c r="K4" s="69"/>
      <c r="L4" s="67" t="s">
        <v>52</v>
      </c>
      <c r="M4" s="70" t="s">
        <v>36</v>
      </c>
      <c r="N4" s="71" t="s">
        <v>45</v>
      </c>
      <c r="O4" s="71" t="s">
        <v>53</v>
      </c>
      <c r="P4" s="71" t="s">
        <v>54</v>
      </c>
      <c r="Q4" s="71" t="s">
        <v>55</v>
      </c>
    </row>
    <row r="5" spans="1:17" ht="12" customHeight="1">
      <c r="A5" s="55"/>
      <c r="B5" s="72" t="s">
        <v>23</v>
      </c>
      <c r="C5" s="72" t="s">
        <v>12</v>
      </c>
      <c r="D5" s="72" t="s">
        <v>16</v>
      </c>
      <c r="E5" s="72" t="s">
        <v>9</v>
      </c>
      <c r="F5" s="72" t="s">
        <v>10</v>
      </c>
      <c r="G5" s="72" t="s">
        <v>14</v>
      </c>
      <c r="H5" s="55"/>
      <c r="I5" s="72" t="s">
        <v>12</v>
      </c>
      <c r="J5" s="72" t="s">
        <v>16</v>
      </c>
      <c r="K5" s="72" t="s">
        <v>9</v>
      </c>
      <c r="L5" s="55"/>
      <c r="M5" s="55"/>
      <c r="N5" s="55"/>
      <c r="O5" s="55"/>
      <c r="P5" s="55"/>
      <c r="Q5" s="55"/>
    </row>
    <row r="6" spans="1:17" ht="12.75">
      <c r="A6" s="72">
        <v>1</v>
      </c>
      <c r="B6" s="89" t="s">
        <v>96</v>
      </c>
      <c r="C6" s="89">
        <v>10</v>
      </c>
      <c r="D6" s="89">
        <v>10</v>
      </c>
      <c r="E6" s="89">
        <v>10</v>
      </c>
      <c r="F6" s="89">
        <v>9</v>
      </c>
      <c r="G6" s="89">
        <v>9</v>
      </c>
      <c r="H6" s="55">
        <f>C6+D6+E6+F6+G6</f>
        <v>48</v>
      </c>
      <c r="I6" s="89">
        <v>10</v>
      </c>
      <c r="J6" s="89">
        <v>10</v>
      </c>
      <c r="K6" s="89">
        <v>10</v>
      </c>
      <c r="L6" s="55">
        <f>I6+J6+K6</f>
        <v>30</v>
      </c>
      <c r="M6" s="55">
        <f>H6+L6</f>
        <v>78</v>
      </c>
      <c r="N6" s="55">
        <f>COUNTIF(C6:K6,10)</f>
        <v>6</v>
      </c>
      <c r="O6" s="55">
        <f>COUNTIF(C6:K6,9)</f>
        <v>2</v>
      </c>
      <c r="P6" s="55">
        <f>COUNTIF(C6:K6,8)</f>
        <v>0</v>
      </c>
      <c r="Q6" s="55">
        <f>COUNTIF(C6:K6,7)</f>
        <v>0</v>
      </c>
    </row>
    <row r="7" spans="1:17" ht="12.75">
      <c r="A7" s="72">
        <v>2</v>
      </c>
      <c r="B7" s="89" t="s">
        <v>98</v>
      </c>
      <c r="C7" s="89">
        <v>10</v>
      </c>
      <c r="D7" s="89">
        <v>10</v>
      </c>
      <c r="E7" s="89">
        <v>9</v>
      </c>
      <c r="F7" s="89">
        <v>9</v>
      </c>
      <c r="G7" s="89">
        <v>9</v>
      </c>
      <c r="H7" s="55">
        <f>SUM(C7:G7)</f>
        <v>47</v>
      </c>
      <c r="I7" s="89">
        <v>10</v>
      </c>
      <c r="J7" s="89">
        <v>9</v>
      </c>
      <c r="K7" s="89">
        <v>8</v>
      </c>
      <c r="L7" s="55">
        <f>SUM(I7:K7)</f>
        <v>27</v>
      </c>
      <c r="M7" s="55">
        <f>SUM(H7,L7)</f>
        <v>74</v>
      </c>
      <c r="N7" s="55">
        <f>COUNTIF(C7:K7,10)</f>
        <v>3</v>
      </c>
      <c r="O7" s="55">
        <f>COUNTIF(C7:K7,9)</f>
        <v>4</v>
      </c>
      <c r="P7" s="55">
        <f>COUNTIF(C7:K7,8)</f>
        <v>1</v>
      </c>
      <c r="Q7" s="55">
        <f>COUNTIF(C7:K7,7)</f>
        <v>0</v>
      </c>
    </row>
    <row r="8" spans="1:17" ht="12.75">
      <c r="A8" s="72">
        <v>3</v>
      </c>
      <c r="B8" s="89" t="s">
        <v>97</v>
      </c>
      <c r="C8" s="89">
        <v>10</v>
      </c>
      <c r="D8" s="89">
        <v>10</v>
      </c>
      <c r="E8" s="89">
        <v>10</v>
      </c>
      <c r="F8" s="89">
        <v>9</v>
      </c>
      <c r="G8" s="89">
        <v>9</v>
      </c>
      <c r="H8" s="55">
        <f>SUM(C8:G8)</f>
        <v>48</v>
      </c>
      <c r="I8" s="89">
        <v>10</v>
      </c>
      <c r="J8" s="89">
        <v>8</v>
      </c>
      <c r="K8" s="89">
        <v>8</v>
      </c>
      <c r="L8" s="55">
        <f>SUM(I8:K8)</f>
        <v>26</v>
      </c>
      <c r="M8" s="55">
        <f>SUM(H8,L8)</f>
        <v>74</v>
      </c>
      <c r="N8" s="55">
        <f>COUNTIF(C8:K8,10)</f>
        <v>4</v>
      </c>
      <c r="O8" s="55">
        <f>COUNTIF(C8:K8,9)</f>
        <v>2</v>
      </c>
      <c r="P8" s="55">
        <f>COUNTIF(C8:K8,8)</f>
        <v>2</v>
      </c>
      <c r="Q8" s="55">
        <f>COUNTIF(C8:K8,7)</f>
        <v>0</v>
      </c>
    </row>
    <row r="9" spans="1:17" ht="12.75">
      <c r="A9" s="72">
        <v>4</v>
      </c>
      <c r="B9" s="89" t="s">
        <v>95</v>
      </c>
      <c r="C9" s="89">
        <v>10</v>
      </c>
      <c r="D9" s="89">
        <v>10</v>
      </c>
      <c r="E9" s="89">
        <v>10</v>
      </c>
      <c r="F9" s="89">
        <v>10</v>
      </c>
      <c r="G9" s="89">
        <v>10</v>
      </c>
      <c r="H9" s="55">
        <f>C9+D9+E9+F9+G9</f>
        <v>50</v>
      </c>
      <c r="I9" s="89">
        <v>9</v>
      </c>
      <c r="J9" s="89">
        <v>8</v>
      </c>
      <c r="K9" s="89">
        <v>7</v>
      </c>
      <c r="L9" s="55">
        <f>I9+J9+K9</f>
        <v>24</v>
      </c>
      <c r="M9" s="55">
        <f>H9+L9</f>
        <v>74</v>
      </c>
      <c r="N9" s="55">
        <f>COUNTIF(C9:K9,10)</f>
        <v>5</v>
      </c>
      <c r="O9" s="55">
        <f>COUNTIF(C9:K9,9)</f>
        <v>1</v>
      </c>
      <c r="P9" s="55">
        <f>COUNTIF(C9:K9,8)</f>
        <v>1</v>
      </c>
      <c r="Q9" s="55">
        <f>COUNTIF(C9:K9,7)</f>
        <v>1</v>
      </c>
    </row>
    <row r="10" spans="1:17" ht="12.75">
      <c r="A10" s="72">
        <v>5</v>
      </c>
      <c r="B10" s="89" t="s">
        <v>99</v>
      </c>
      <c r="C10" s="89">
        <v>10</v>
      </c>
      <c r="D10" s="89">
        <v>10</v>
      </c>
      <c r="E10" s="89">
        <v>9</v>
      </c>
      <c r="F10" s="89">
        <v>9</v>
      </c>
      <c r="G10" s="89">
        <v>9</v>
      </c>
      <c r="H10" s="55">
        <f>SUM(C10:G10)</f>
        <v>47</v>
      </c>
      <c r="I10" s="89">
        <v>9</v>
      </c>
      <c r="J10" s="89">
        <v>9</v>
      </c>
      <c r="K10" s="89">
        <v>5</v>
      </c>
      <c r="L10" s="55">
        <f>SUM(I10:K10)</f>
        <v>23</v>
      </c>
      <c r="M10" s="55">
        <f>SUM(H10,L10)</f>
        <v>70</v>
      </c>
      <c r="N10" s="55">
        <f>COUNTIF(C10:K10,10)</f>
        <v>2</v>
      </c>
      <c r="O10" s="55">
        <f>COUNTIF(C10:K10,9)</f>
        <v>5</v>
      </c>
      <c r="P10" s="55">
        <f>COUNTIF(C10:K10,8)</f>
        <v>0</v>
      </c>
      <c r="Q10" s="55">
        <f>COUNTIF(C10:K10,7)</f>
        <v>0</v>
      </c>
    </row>
    <row r="11" spans="1:17" ht="13.5" thickBot="1">
      <c r="A11" s="73"/>
      <c r="B11" s="58"/>
      <c r="C11" s="58"/>
      <c r="D11" s="58"/>
      <c r="E11" s="58"/>
      <c r="F11" s="58"/>
      <c r="G11" s="58"/>
      <c r="H11" s="74">
        <f>SUM(H6:H10)</f>
        <v>240</v>
      </c>
      <c r="I11" s="58"/>
      <c r="J11" s="58"/>
      <c r="K11" s="58"/>
      <c r="L11" s="74">
        <f>SUM(L6:L10)</f>
        <v>130</v>
      </c>
      <c r="M11" s="74">
        <f>SUM(H11,L11)</f>
        <v>370</v>
      </c>
      <c r="N11" s="107">
        <f>SUM(N6:N10)</f>
        <v>20</v>
      </c>
      <c r="O11" s="58"/>
      <c r="P11" s="58"/>
      <c r="Q11" s="58"/>
    </row>
    <row r="12" spans="1:17" ht="13.5" thickTop="1">
      <c r="A12" s="73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3.5" thickBot="1">
      <c r="A13" s="73"/>
      <c r="B13" s="75" t="s">
        <v>5</v>
      </c>
      <c r="C13" s="90" t="s">
        <v>96</v>
      </c>
      <c r="D13" s="90"/>
      <c r="E13" s="90"/>
      <c r="F13" s="90"/>
      <c r="G13" s="90"/>
      <c r="H13" s="91">
        <v>78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3.5" thickTop="1">
      <c r="A14" s="3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8"/>
      <c r="O14" s="58"/>
      <c r="P14" s="58"/>
      <c r="Q14" s="58"/>
    </row>
    <row r="15" spans="1:17" ht="27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8"/>
      <c r="O15" s="58"/>
      <c r="P15" s="58"/>
      <c r="Q15" s="58"/>
    </row>
    <row r="16" spans="1:17" ht="27">
      <c r="A16" s="62"/>
      <c r="B16" s="63" t="s">
        <v>56</v>
      </c>
      <c r="C16" s="64" t="s">
        <v>43</v>
      </c>
      <c r="D16" s="65"/>
      <c r="E16" s="65"/>
      <c r="F16" s="65"/>
      <c r="G16" s="66"/>
      <c r="H16" s="67" t="s">
        <v>52</v>
      </c>
      <c r="I16" s="64" t="s">
        <v>44</v>
      </c>
      <c r="J16" s="68"/>
      <c r="K16" s="69"/>
      <c r="L16" s="67" t="s">
        <v>52</v>
      </c>
      <c r="M16" s="70" t="s">
        <v>36</v>
      </c>
      <c r="N16" s="71" t="s">
        <v>45</v>
      </c>
      <c r="O16" s="71" t="s">
        <v>53</v>
      </c>
      <c r="P16" s="71" t="s">
        <v>54</v>
      </c>
      <c r="Q16" s="71" t="s">
        <v>55</v>
      </c>
    </row>
    <row r="17" spans="1:17" ht="12.75">
      <c r="A17" s="55"/>
      <c r="B17" s="72" t="s">
        <v>23</v>
      </c>
      <c r="C17" s="72" t="s">
        <v>12</v>
      </c>
      <c r="D17" s="72" t="s">
        <v>16</v>
      </c>
      <c r="E17" s="72" t="s">
        <v>9</v>
      </c>
      <c r="F17" s="72" t="s">
        <v>10</v>
      </c>
      <c r="G17" s="72" t="s">
        <v>14</v>
      </c>
      <c r="H17" s="55"/>
      <c r="I17" s="72" t="s">
        <v>12</v>
      </c>
      <c r="J17" s="72" t="s">
        <v>16</v>
      </c>
      <c r="K17" s="72" t="s">
        <v>9</v>
      </c>
      <c r="L17" s="55"/>
      <c r="M17" s="55"/>
      <c r="N17" s="55"/>
      <c r="O17" s="55"/>
      <c r="P17" s="55"/>
      <c r="Q17" s="55"/>
    </row>
    <row r="18" spans="1:17" ht="12.75">
      <c r="A18" s="72">
        <v>1</v>
      </c>
      <c r="B18" s="89" t="s">
        <v>102</v>
      </c>
      <c r="C18" s="89">
        <v>10</v>
      </c>
      <c r="D18" s="89">
        <v>10</v>
      </c>
      <c r="E18" s="89">
        <v>10</v>
      </c>
      <c r="F18" s="89">
        <v>10</v>
      </c>
      <c r="G18" s="89">
        <v>10</v>
      </c>
      <c r="H18" s="55">
        <f>SUM(C18:G18)</f>
        <v>50</v>
      </c>
      <c r="I18" s="89">
        <v>10</v>
      </c>
      <c r="J18" s="89">
        <v>10</v>
      </c>
      <c r="K18" s="89">
        <v>10</v>
      </c>
      <c r="L18" s="55">
        <f>SUM(I18:K18)</f>
        <v>30</v>
      </c>
      <c r="M18" s="55">
        <f>SUM(H18,L18)</f>
        <v>80</v>
      </c>
      <c r="N18" s="55">
        <f>COUNTIF(C18:K18,10)</f>
        <v>8</v>
      </c>
      <c r="O18" s="55">
        <f>COUNTIF(C18:K18,9)</f>
        <v>0</v>
      </c>
      <c r="P18" s="55">
        <f>COUNTIF(C18:K18,8)</f>
        <v>0</v>
      </c>
      <c r="Q18" s="55">
        <f>COUNTIF(C18:K18,7)</f>
        <v>0</v>
      </c>
    </row>
    <row r="19" spans="1:18" ht="12.75">
      <c r="A19" s="72">
        <v>2</v>
      </c>
      <c r="B19" s="89" t="s">
        <v>100</v>
      </c>
      <c r="C19" s="89">
        <v>10</v>
      </c>
      <c r="D19" s="89">
        <v>10</v>
      </c>
      <c r="E19" s="89">
        <v>10</v>
      </c>
      <c r="F19" s="89">
        <v>10</v>
      </c>
      <c r="G19" s="89">
        <v>10</v>
      </c>
      <c r="H19" s="55">
        <f>C19+D19+E19+F19+G19</f>
        <v>50</v>
      </c>
      <c r="I19" s="89">
        <v>10</v>
      </c>
      <c r="J19" s="89">
        <v>10</v>
      </c>
      <c r="K19" s="89">
        <v>9</v>
      </c>
      <c r="L19" s="55">
        <f>I19+J19+K19</f>
        <v>29</v>
      </c>
      <c r="M19" s="55">
        <f>H19+L19</f>
        <v>79</v>
      </c>
      <c r="N19" s="55">
        <f>COUNTIF(C19:K19,10)</f>
        <v>7</v>
      </c>
      <c r="O19" s="55">
        <f>COUNTIF(C19:K19,9)</f>
        <v>1</v>
      </c>
      <c r="P19" s="55">
        <f>COUNTIF(C19:K19,8)</f>
        <v>0</v>
      </c>
      <c r="Q19" s="55">
        <f>COUNTIF(C19:K19,7)</f>
        <v>0</v>
      </c>
      <c r="R19" s="49"/>
    </row>
    <row r="20" spans="1:17" ht="12.75">
      <c r="A20" s="72">
        <v>3</v>
      </c>
      <c r="B20" s="89" t="s">
        <v>103</v>
      </c>
      <c r="C20" s="89">
        <v>10</v>
      </c>
      <c r="D20" s="89">
        <v>10</v>
      </c>
      <c r="E20" s="89">
        <v>10</v>
      </c>
      <c r="F20" s="89">
        <v>10</v>
      </c>
      <c r="G20" s="89">
        <v>10</v>
      </c>
      <c r="H20" s="55">
        <f>SUM(C20:G20)</f>
        <v>50</v>
      </c>
      <c r="I20" s="89">
        <v>10</v>
      </c>
      <c r="J20" s="89">
        <v>10</v>
      </c>
      <c r="K20" s="89">
        <v>9</v>
      </c>
      <c r="L20" s="55">
        <f>SUM(I20:K20)</f>
        <v>29</v>
      </c>
      <c r="M20" s="55">
        <f>SUM(H20,L20)</f>
        <v>79</v>
      </c>
      <c r="N20" s="55">
        <f>COUNTIF(C20:K20,10)</f>
        <v>7</v>
      </c>
      <c r="O20" s="55">
        <f>COUNTIF(C20:K20,9)</f>
        <v>1</v>
      </c>
      <c r="P20" s="55">
        <f>COUNTIF(C20:K20,8)</f>
        <v>0</v>
      </c>
      <c r="Q20" s="55">
        <f>COUNTIF(C20:K20,7)</f>
        <v>0</v>
      </c>
    </row>
    <row r="21" spans="1:17" ht="12.75">
      <c r="A21" s="72">
        <v>4</v>
      </c>
      <c r="B21" s="89" t="s">
        <v>101</v>
      </c>
      <c r="C21" s="89">
        <v>10</v>
      </c>
      <c r="D21" s="89">
        <v>10</v>
      </c>
      <c r="E21" s="89">
        <v>10</v>
      </c>
      <c r="F21" s="89">
        <v>10</v>
      </c>
      <c r="G21" s="89">
        <v>9</v>
      </c>
      <c r="H21" s="55">
        <f>C21+D21+E21+F21+G21</f>
        <v>49</v>
      </c>
      <c r="I21" s="89">
        <v>10</v>
      </c>
      <c r="J21" s="89">
        <v>10</v>
      </c>
      <c r="K21" s="89">
        <v>8</v>
      </c>
      <c r="L21" s="55">
        <f>I21+J21+K21</f>
        <v>28</v>
      </c>
      <c r="M21" s="55">
        <f>H21+L21</f>
        <v>77</v>
      </c>
      <c r="N21" s="55">
        <f>COUNTIF(C21:K21,10)</f>
        <v>6</v>
      </c>
      <c r="O21" s="55">
        <f>COUNTIF(C21:K21,9)</f>
        <v>1</v>
      </c>
      <c r="P21" s="55">
        <f>COUNTIF(C21:K21,8)</f>
        <v>1</v>
      </c>
      <c r="Q21" s="55">
        <f>COUNTIF(C21:K21,7)</f>
        <v>0</v>
      </c>
    </row>
    <row r="22" spans="1:17" ht="13.5" thickBot="1">
      <c r="A22" s="73"/>
      <c r="B22" s="58"/>
      <c r="C22" s="58"/>
      <c r="D22" s="58"/>
      <c r="E22" s="58"/>
      <c r="F22" s="58"/>
      <c r="G22" s="58"/>
      <c r="H22" s="74">
        <f>SUM(H18:H21)</f>
        <v>199</v>
      </c>
      <c r="I22" s="58"/>
      <c r="J22" s="58"/>
      <c r="K22" s="58"/>
      <c r="L22" s="74">
        <f>SUM(L18:L21)</f>
        <v>116</v>
      </c>
      <c r="M22" s="74">
        <f>SUM(M18:M21)</f>
        <v>315</v>
      </c>
      <c r="N22" s="58"/>
      <c r="O22" s="58"/>
      <c r="P22" s="58"/>
      <c r="Q22" s="58"/>
    </row>
    <row r="23" spans="1:17" ht="13.5" thickTop="1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3.5" thickBot="1">
      <c r="A25" s="73"/>
      <c r="B25" s="75" t="s">
        <v>19</v>
      </c>
      <c r="C25" s="90" t="s">
        <v>102</v>
      </c>
      <c r="D25" s="90"/>
      <c r="E25" s="90"/>
      <c r="F25" s="90"/>
      <c r="G25" s="90"/>
      <c r="H25" s="91">
        <v>80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3.5" thickTop="1">
      <c r="A26" s="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8"/>
      <c r="O26" s="58"/>
      <c r="P26" s="58"/>
      <c r="Q26" s="58"/>
    </row>
    <row r="27" spans="1:17" ht="27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8"/>
      <c r="O27" s="58"/>
      <c r="P27" s="58"/>
      <c r="Q27" s="58"/>
    </row>
    <row r="28" spans="1:17" ht="51">
      <c r="A28" s="62"/>
      <c r="B28" s="78" t="s">
        <v>57</v>
      </c>
      <c r="C28" s="64" t="s">
        <v>43</v>
      </c>
      <c r="D28" s="65"/>
      <c r="E28" s="65"/>
      <c r="F28" s="65"/>
      <c r="G28" s="66"/>
      <c r="H28" s="67" t="s">
        <v>52</v>
      </c>
      <c r="I28" s="64" t="s">
        <v>44</v>
      </c>
      <c r="J28" s="68"/>
      <c r="K28" s="69"/>
      <c r="L28" s="67" t="s">
        <v>52</v>
      </c>
      <c r="M28" s="70" t="s">
        <v>36</v>
      </c>
      <c r="N28" s="71" t="s">
        <v>45</v>
      </c>
      <c r="O28" s="71" t="s">
        <v>53</v>
      </c>
      <c r="P28" s="71" t="s">
        <v>54</v>
      </c>
      <c r="Q28" s="71" t="s">
        <v>55</v>
      </c>
    </row>
    <row r="29" spans="1:17" ht="12.75">
      <c r="A29" s="55"/>
      <c r="B29" s="72" t="s">
        <v>23</v>
      </c>
      <c r="C29" s="72" t="s">
        <v>12</v>
      </c>
      <c r="D29" s="72" t="s">
        <v>16</v>
      </c>
      <c r="E29" s="72" t="s">
        <v>9</v>
      </c>
      <c r="F29" s="72" t="s">
        <v>10</v>
      </c>
      <c r="G29" s="72" t="s">
        <v>14</v>
      </c>
      <c r="H29" s="55"/>
      <c r="I29" s="72" t="s">
        <v>12</v>
      </c>
      <c r="J29" s="72" t="s">
        <v>16</v>
      </c>
      <c r="K29" s="72" t="s">
        <v>9</v>
      </c>
      <c r="L29" s="55"/>
      <c r="M29" s="55"/>
      <c r="N29" s="55"/>
      <c r="O29" s="55"/>
      <c r="P29" s="55"/>
      <c r="Q29" s="55"/>
    </row>
    <row r="30" spans="1:17" ht="12.75">
      <c r="A30" s="72">
        <v>1</v>
      </c>
      <c r="B30" s="89" t="s">
        <v>107</v>
      </c>
      <c r="C30" s="89">
        <v>10</v>
      </c>
      <c r="D30" s="89">
        <v>10</v>
      </c>
      <c r="E30" s="89">
        <v>9</v>
      </c>
      <c r="F30" s="89">
        <v>9</v>
      </c>
      <c r="G30" s="89">
        <v>9</v>
      </c>
      <c r="H30" s="55">
        <f>SUM(C30:G30)</f>
        <v>47</v>
      </c>
      <c r="I30" s="89">
        <v>10</v>
      </c>
      <c r="J30" s="89">
        <v>8</v>
      </c>
      <c r="K30" s="89">
        <v>8</v>
      </c>
      <c r="L30" s="55">
        <f>SUM(I30:K30)</f>
        <v>26</v>
      </c>
      <c r="M30" s="55">
        <f>SUM(H30,L30)</f>
        <v>73</v>
      </c>
      <c r="N30" s="55">
        <f>COUNTIF(C30:K30,10)</f>
        <v>3</v>
      </c>
      <c r="O30" s="55">
        <f>COUNTIF(C30:K30,9)</f>
        <v>3</v>
      </c>
      <c r="P30" s="55">
        <f>COUNTIF(C30:K30,8)</f>
        <v>2</v>
      </c>
      <c r="Q30" s="55">
        <f>COUNTIF(C30:K30,7)</f>
        <v>0</v>
      </c>
    </row>
    <row r="31" spans="1:17" ht="12.75">
      <c r="A31" s="72">
        <v>2</v>
      </c>
      <c r="B31" s="89" t="s">
        <v>104</v>
      </c>
      <c r="C31" s="89">
        <v>10</v>
      </c>
      <c r="D31" s="89">
        <v>10</v>
      </c>
      <c r="E31" s="89">
        <v>10</v>
      </c>
      <c r="F31" s="89">
        <v>9</v>
      </c>
      <c r="G31" s="89">
        <v>8</v>
      </c>
      <c r="H31" s="55">
        <f>C31+D31+E31+F31+G31</f>
        <v>47</v>
      </c>
      <c r="I31" s="89">
        <v>10</v>
      </c>
      <c r="J31" s="89">
        <v>8</v>
      </c>
      <c r="K31" s="89">
        <v>6</v>
      </c>
      <c r="L31" s="55">
        <f>I31+J31+K31</f>
        <v>24</v>
      </c>
      <c r="M31" s="55">
        <f>H31+L31</f>
        <v>71</v>
      </c>
      <c r="N31" s="55">
        <f>COUNTIF(C31:K31,10)</f>
        <v>4</v>
      </c>
      <c r="O31" s="55">
        <f>COUNTIF(C31:K31,9)</f>
        <v>1</v>
      </c>
      <c r="P31" s="55">
        <f>COUNTIF(C31:K31,8)</f>
        <v>2</v>
      </c>
      <c r="Q31" s="55">
        <f>COUNTIF(C31:K31,7)</f>
        <v>0</v>
      </c>
    </row>
    <row r="32" spans="1:17" ht="12.75">
      <c r="A32" s="72">
        <v>3</v>
      </c>
      <c r="B32" s="89" t="s">
        <v>106</v>
      </c>
      <c r="C32" s="89">
        <v>9</v>
      </c>
      <c r="D32" s="89">
        <v>9</v>
      </c>
      <c r="E32" s="89">
        <v>9</v>
      </c>
      <c r="F32" s="89">
        <v>8</v>
      </c>
      <c r="G32" s="89">
        <v>8</v>
      </c>
      <c r="H32" s="55">
        <f>SUM(C32:G32)</f>
        <v>43</v>
      </c>
      <c r="I32" s="89">
        <v>8</v>
      </c>
      <c r="J32" s="89">
        <v>8</v>
      </c>
      <c r="K32" s="89">
        <v>7</v>
      </c>
      <c r="L32" s="55">
        <f>SUM(I32:K32)</f>
        <v>23</v>
      </c>
      <c r="M32" s="55">
        <f>SUM(H32,L32)</f>
        <v>66</v>
      </c>
      <c r="N32" s="55">
        <f>COUNTIF(C32:K32,10)</f>
        <v>0</v>
      </c>
      <c r="O32" s="55">
        <f>COUNTIF(C32:K32,9)</f>
        <v>3</v>
      </c>
      <c r="P32" s="55">
        <f>COUNTIF(C32:K32,8)</f>
        <v>4</v>
      </c>
      <c r="Q32" s="55">
        <f>COUNTIF(C32:K32,7)</f>
        <v>1</v>
      </c>
    </row>
    <row r="33" spans="1:17" ht="12.75">
      <c r="A33" s="72">
        <v>4</v>
      </c>
      <c r="B33" s="89" t="s">
        <v>105</v>
      </c>
      <c r="C33" s="89">
        <v>9</v>
      </c>
      <c r="D33" s="89">
        <v>9</v>
      </c>
      <c r="E33" s="89">
        <v>9</v>
      </c>
      <c r="F33" s="89">
        <v>8</v>
      </c>
      <c r="G33" s="89">
        <v>8</v>
      </c>
      <c r="H33" s="55">
        <f>C33+D33+E33+F33+G33</f>
        <v>43</v>
      </c>
      <c r="I33" s="89">
        <v>7</v>
      </c>
      <c r="J33" s="89">
        <v>6</v>
      </c>
      <c r="K33" s="89">
        <v>6</v>
      </c>
      <c r="L33" s="55">
        <f>I33+J33+K33</f>
        <v>19</v>
      </c>
      <c r="M33" s="55">
        <f>H33+L33</f>
        <v>62</v>
      </c>
      <c r="N33" s="55">
        <f>COUNTIF(C33:K33,10)</f>
        <v>0</v>
      </c>
      <c r="O33" s="55">
        <f>COUNTIF(C33:K33,9)</f>
        <v>3</v>
      </c>
      <c r="P33" s="55">
        <f>COUNTIF(C33:K33,8)</f>
        <v>2</v>
      </c>
      <c r="Q33" s="55">
        <f>COUNTIF(C33:K33,7)</f>
        <v>1</v>
      </c>
    </row>
    <row r="34" spans="1:17" ht="13.5" thickBot="1">
      <c r="A34" s="73"/>
      <c r="B34" s="58"/>
      <c r="C34" s="58"/>
      <c r="D34" s="58"/>
      <c r="E34" s="58"/>
      <c r="F34" s="58"/>
      <c r="G34" s="58"/>
      <c r="H34" s="74">
        <f>SUM(H30:H33)</f>
        <v>180</v>
      </c>
      <c r="I34" s="58"/>
      <c r="J34" s="58"/>
      <c r="K34" s="58"/>
      <c r="L34" s="74">
        <f>SUM(L30:L33)</f>
        <v>92</v>
      </c>
      <c r="M34" s="74">
        <f>SUM(M30:M33)</f>
        <v>272</v>
      </c>
      <c r="N34" s="23"/>
      <c r="O34" s="23"/>
      <c r="P34" s="23"/>
      <c r="Q34" s="23"/>
    </row>
    <row r="35" spans="1:17" ht="13.5" thickTop="1">
      <c r="A35" s="7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3"/>
      <c r="O35" s="23"/>
      <c r="P35" s="23"/>
      <c r="Q35" s="23"/>
    </row>
    <row r="36" spans="1:17" ht="13.5" thickBot="1">
      <c r="A36" s="33"/>
      <c r="B36" s="75" t="s">
        <v>19</v>
      </c>
      <c r="C36" s="90" t="s">
        <v>107</v>
      </c>
      <c r="D36" s="90"/>
      <c r="E36" s="90"/>
      <c r="F36" s="90"/>
      <c r="G36" s="90"/>
      <c r="H36" s="91">
        <v>73</v>
      </c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4.25" thickBot="1" thickTop="1">
      <c r="A37" s="33"/>
      <c r="B37" s="58"/>
      <c r="C37" s="79"/>
      <c r="D37" s="79"/>
      <c r="E37" s="79"/>
      <c r="F37" s="79"/>
      <c r="G37" s="79"/>
      <c r="H37" s="58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3.5" thickBot="1">
      <c r="A38" s="33"/>
      <c r="B38" s="98" t="s">
        <v>36</v>
      </c>
      <c r="C38" s="99"/>
      <c r="D38" s="99"/>
      <c r="E38" s="99"/>
      <c r="F38" s="99"/>
      <c r="G38" s="99"/>
      <c r="H38" s="100">
        <f>H11+H22+H34</f>
        <v>619</v>
      </c>
      <c r="I38" s="100"/>
      <c r="J38" s="100"/>
      <c r="K38" s="100"/>
      <c r="L38" s="100">
        <f>L11+L22+L34</f>
        <v>338</v>
      </c>
      <c r="M38" s="101">
        <f>M11+M22+M34</f>
        <v>957</v>
      </c>
      <c r="N38" s="23"/>
      <c r="O38" s="23"/>
      <c r="P38" s="23"/>
      <c r="Q38" s="23"/>
    </row>
    <row r="39" spans="1:17" ht="12.75">
      <c r="A39" s="3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8">
      <c r="A40" s="33"/>
      <c r="B40" s="80" t="s">
        <v>58</v>
      </c>
      <c r="C40" s="80"/>
      <c r="D40" s="80"/>
      <c r="E40" s="80"/>
      <c r="F40" s="80"/>
      <c r="G40" s="80"/>
      <c r="H40" s="80" t="s">
        <v>59</v>
      </c>
      <c r="I40" s="80"/>
      <c r="J40" s="80"/>
      <c r="K40" s="80"/>
      <c r="L40" s="80"/>
      <c r="M40" s="80"/>
      <c r="N40" s="23"/>
      <c r="O40" s="23"/>
      <c r="P40" s="23"/>
      <c r="Q40" s="23"/>
    </row>
    <row r="41" spans="1:17" ht="12.75">
      <c r="A41" s="3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3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3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3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printOptions/>
  <pageMargins left="0.75" right="0.39" top="1" bottom="1" header="0.4921259845" footer="0.4921259845"/>
  <pageSetup horizontalDpi="203" verticalDpi="203" orientation="portrait" paperSize="9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39"/>
  <sheetViews>
    <sheetView showGridLines="0" workbookViewId="0" topLeftCell="A3">
      <selection activeCell="H10" sqref="H10"/>
    </sheetView>
  </sheetViews>
  <sheetFormatPr defaultColWidth="11.421875" defaultRowHeight="12.75"/>
  <cols>
    <col min="1" max="1" width="6.00390625" style="3" customWidth="1"/>
    <col min="2" max="2" width="30.8515625" style="3" customWidth="1"/>
    <col min="3" max="3" width="21.28125" style="3" customWidth="1"/>
    <col min="4" max="5" width="5.421875" style="3" customWidth="1"/>
    <col min="6" max="6" width="4.8515625" style="3" customWidth="1"/>
    <col min="7" max="7" width="10.421875" style="3" customWidth="1"/>
    <col min="8" max="8" width="6.421875" style="3" customWidth="1"/>
    <col min="9" max="16384" width="11.421875" style="3" customWidth="1"/>
  </cols>
  <sheetData>
    <row r="1" spans="1:8" ht="12.75" hidden="1">
      <c r="A1" s="23"/>
      <c r="B1" s="23"/>
      <c r="C1" s="23"/>
      <c r="D1" s="23"/>
      <c r="E1" s="23"/>
      <c r="F1" s="23"/>
      <c r="G1" s="23"/>
      <c r="H1" s="23"/>
    </row>
    <row r="2" spans="1:8" ht="12.75" hidden="1">
      <c r="A2" s="23"/>
      <c r="B2" s="23"/>
      <c r="C2" s="23"/>
      <c r="D2" s="23"/>
      <c r="E2" s="23"/>
      <c r="F2" s="23"/>
      <c r="G2" s="23"/>
      <c r="H2" s="23"/>
    </row>
    <row r="3" spans="1:8" ht="12.75">
      <c r="A3" s="35"/>
      <c r="B3" s="35"/>
      <c r="C3" s="23"/>
      <c r="D3" s="23"/>
      <c r="E3" s="23"/>
      <c r="F3" s="23"/>
      <c r="G3" s="23"/>
      <c r="H3" s="23"/>
    </row>
    <row r="4" spans="1:8" ht="20.25" customHeight="1">
      <c r="A4" s="35"/>
      <c r="B4" s="36" t="s">
        <v>29</v>
      </c>
      <c r="C4" s="36"/>
      <c r="D4" s="36"/>
      <c r="E4" s="36"/>
      <c r="F4" s="36"/>
      <c r="G4" s="36"/>
      <c r="H4" s="23"/>
    </row>
    <row r="5" spans="1:8" ht="12.75" customHeight="1">
      <c r="A5" s="35"/>
      <c r="B5" s="36"/>
      <c r="C5" s="36"/>
      <c r="D5" s="36"/>
      <c r="E5" s="36"/>
      <c r="F5" s="36"/>
      <c r="G5" s="36"/>
      <c r="H5" s="23"/>
    </row>
    <row r="6" spans="1:8" ht="23.25">
      <c r="A6" s="35"/>
      <c r="B6" s="37">
        <v>2014</v>
      </c>
      <c r="C6" s="37"/>
      <c r="D6" s="37"/>
      <c r="E6" s="37"/>
      <c r="F6" s="37"/>
      <c r="G6" s="37"/>
      <c r="H6" s="23"/>
    </row>
    <row r="7" spans="1:8" ht="15.75" customHeight="1">
      <c r="A7" s="38"/>
      <c r="B7" s="38"/>
      <c r="C7" s="23"/>
      <c r="D7" s="23"/>
      <c r="E7" s="23"/>
      <c r="F7" s="23"/>
      <c r="G7" s="23"/>
      <c r="H7" s="23"/>
    </row>
    <row r="8" spans="1:8" ht="18" customHeight="1">
      <c r="A8" s="39" t="s">
        <v>30</v>
      </c>
      <c r="B8" s="40"/>
      <c r="C8" s="23"/>
      <c r="D8" s="23"/>
      <c r="E8" s="23"/>
      <c r="F8" s="23"/>
      <c r="G8" s="23"/>
      <c r="H8" s="23"/>
    </row>
    <row r="9" spans="1:8" ht="18">
      <c r="A9" s="41" t="s">
        <v>31</v>
      </c>
      <c r="B9" s="42" t="s">
        <v>23</v>
      </c>
      <c r="C9" s="43" t="s">
        <v>32</v>
      </c>
      <c r="D9" s="43" t="s">
        <v>33</v>
      </c>
      <c r="E9" s="43" t="s">
        <v>34</v>
      </c>
      <c r="F9" s="43" t="s">
        <v>35</v>
      </c>
      <c r="G9" s="43" t="s">
        <v>36</v>
      </c>
      <c r="H9" s="103" t="s">
        <v>139</v>
      </c>
    </row>
    <row r="10" spans="1:11" ht="18">
      <c r="A10" s="44">
        <v>1</v>
      </c>
      <c r="B10" s="84" t="s">
        <v>112</v>
      </c>
      <c r="C10" s="85" t="s">
        <v>13</v>
      </c>
      <c r="D10" s="85">
        <v>20</v>
      </c>
      <c r="E10" s="85">
        <v>20</v>
      </c>
      <c r="F10" s="85">
        <v>18</v>
      </c>
      <c r="G10" s="44">
        <f>SUM(D10:F10)</f>
        <v>58</v>
      </c>
      <c r="H10" s="44">
        <v>59</v>
      </c>
      <c r="I10" s="3">
        <v>20</v>
      </c>
      <c r="J10" s="3">
        <v>20</v>
      </c>
      <c r="K10" s="3">
        <v>19</v>
      </c>
    </row>
    <row r="11" spans="1:11" ht="18">
      <c r="A11" s="44">
        <v>2</v>
      </c>
      <c r="B11" s="84" t="s">
        <v>134</v>
      </c>
      <c r="C11" s="85" t="s">
        <v>15</v>
      </c>
      <c r="D11" s="85">
        <v>20</v>
      </c>
      <c r="E11" s="85">
        <v>19</v>
      </c>
      <c r="F11" s="85">
        <v>19</v>
      </c>
      <c r="G11" s="44">
        <f>SUM(D11:F11)</f>
        <v>58</v>
      </c>
      <c r="H11" s="44">
        <v>57</v>
      </c>
      <c r="I11" s="3">
        <v>20</v>
      </c>
      <c r="J11" s="3">
        <v>19</v>
      </c>
      <c r="K11" s="3">
        <v>18</v>
      </c>
    </row>
    <row r="12" spans="1:8" ht="18">
      <c r="A12" s="44">
        <v>3</v>
      </c>
      <c r="B12" s="84" t="s">
        <v>86</v>
      </c>
      <c r="C12" s="85" t="s">
        <v>17</v>
      </c>
      <c r="D12" s="85">
        <v>20</v>
      </c>
      <c r="E12" s="85">
        <v>19</v>
      </c>
      <c r="F12" s="85">
        <v>17</v>
      </c>
      <c r="G12" s="44">
        <f>SUM(D12:F12)</f>
        <v>56</v>
      </c>
      <c r="H12" s="23"/>
    </row>
    <row r="13" spans="1:8" ht="18">
      <c r="A13" s="44">
        <v>4</v>
      </c>
      <c r="B13" s="84" t="s">
        <v>98</v>
      </c>
      <c r="C13" s="85" t="s">
        <v>8</v>
      </c>
      <c r="D13" s="85">
        <v>20</v>
      </c>
      <c r="E13" s="85">
        <v>18</v>
      </c>
      <c r="F13" s="85">
        <v>17</v>
      </c>
      <c r="G13" s="44">
        <f>SUM(D13:F13)</f>
        <v>55</v>
      </c>
      <c r="H13" s="23"/>
    </row>
    <row r="14" spans="1:8" ht="18">
      <c r="A14" s="44">
        <v>5</v>
      </c>
      <c r="B14" s="84" t="s">
        <v>77</v>
      </c>
      <c r="C14" s="85" t="s">
        <v>135</v>
      </c>
      <c r="D14" s="85">
        <v>17</v>
      </c>
      <c r="E14" s="85">
        <v>16</v>
      </c>
      <c r="F14" s="85">
        <v>15</v>
      </c>
      <c r="G14" s="44">
        <f>SUM(D14:F14)</f>
        <v>48</v>
      </c>
      <c r="H14" s="23"/>
    </row>
    <row r="15" spans="1:8" ht="18">
      <c r="A15" s="45"/>
      <c r="B15" s="45"/>
      <c r="C15" s="45"/>
      <c r="D15" s="45"/>
      <c r="E15" s="45"/>
      <c r="F15" s="45"/>
      <c r="G15" s="45"/>
      <c r="H15" s="23"/>
    </row>
    <row r="16" spans="1:8" ht="18">
      <c r="A16" s="45" t="s">
        <v>37</v>
      </c>
      <c r="B16" s="45"/>
      <c r="C16" s="45"/>
      <c r="D16" s="45"/>
      <c r="E16" s="45"/>
      <c r="F16" s="45"/>
      <c r="G16" s="45"/>
      <c r="H16" s="23"/>
    </row>
    <row r="17" spans="1:8" ht="18">
      <c r="A17" s="44">
        <v>1</v>
      </c>
      <c r="B17" s="84" t="s">
        <v>72</v>
      </c>
      <c r="C17" s="85" t="s">
        <v>135</v>
      </c>
      <c r="D17" s="85">
        <v>19</v>
      </c>
      <c r="E17" s="85">
        <v>19</v>
      </c>
      <c r="F17" s="85">
        <v>19</v>
      </c>
      <c r="G17" s="44">
        <f>SUM(D17:F17)</f>
        <v>57</v>
      </c>
      <c r="H17" s="23"/>
    </row>
    <row r="18" spans="1:8" ht="18">
      <c r="A18" s="44">
        <v>2</v>
      </c>
      <c r="B18" s="84" t="s">
        <v>100</v>
      </c>
      <c r="C18" s="85" t="s">
        <v>8</v>
      </c>
      <c r="D18" s="85">
        <v>19</v>
      </c>
      <c r="E18" s="85">
        <v>19</v>
      </c>
      <c r="F18" s="85">
        <v>18</v>
      </c>
      <c r="G18" s="44">
        <f>SUM(D18:F18)</f>
        <v>56</v>
      </c>
      <c r="H18" s="23"/>
    </row>
    <row r="19" spans="1:8" ht="18">
      <c r="A19" s="44">
        <v>3</v>
      </c>
      <c r="B19" s="84" t="s">
        <v>136</v>
      </c>
      <c r="C19" s="85" t="s">
        <v>13</v>
      </c>
      <c r="D19" s="85">
        <v>18</v>
      </c>
      <c r="E19" s="85">
        <v>18</v>
      </c>
      <c r="F19" s="85">
        <v>17</v>
      </c>
      <c r="G19" s="44">
        <f>SUM(D19:F19)</f>
        <v>53</v>
      </c>
      <c r="H19" s="23"/>
    </row>
    <row r="20" spans="1:8" ht="18">
      <c r="A20" s="44">
        <v>4</v>
      </c>
      <c r="B20" s="84"/>
      <c r="C20" s="85"/>
      <c r="D20" s="85"/>
      <c r="E20" s="85"/>
      <c r="F20" s="85"/>
      <c r="G20" s="44">
        <f>SUM(D20:F20)</f>
        <v>0</v>
      </c>
      <c r="H20" s="23"/>
    </row>
    <row r="21" spans="1:8" ht="18">
      <c r="A21" s="44">
        <v>5</v>
      </c>
      <c r="B21" s="84"/>
      <c r="C21" s="85"/>
      <c r="D21" s="85"/>
      <c r="E21" s="85"/>
      <c r="F21" s="85"/>
      <c r="G21" s="44">
        <f>SUM(D21:F21)</f>
        <v>0</v>
      </c>
      <c r="H21" s="23"/>
    </row>
    <row r="22" spans="1:8" ht="18">
      <c r="A22" s="45"/>
      <c r="B22" s="45"/>
      <c r="C22" s="45"/>
      <c r="D22" s="45"/>
      <c r="E22" s="45"/>
      <c r="F22" s="45"/>
      <c r="G22" s="45"/>
      <c r="H22" s="23"/>
    </row>
    <row r="23" spans="1:8" ht="18">
      <c r="A23" s="45" t="s">
        <v>38</v>
      </c>
      <c r="B23" s="45"/>
      <c r="C23" s="45"/>
      <c r="D23" s="45"/>
      <c r="E23" s="45"/>
      <c r="F23" s="45"/>
      <c r="G23" s="45"/>
      <c r="H23" s="23"/>
    </row>
    <row r="24" spans="1:8" ht="18">
      <c r="A24" s="44">
        <v>1</v>
      </c>
      <c r="B24" s="84" t="s">
        <v>138</v>
      </c>
      <c r="C24" s="85" t="s">
        <v>8</v>
      </c>
      <c r="D24" s="85">
        <v>20</v>
      </c>
      <c r="E24" s="85">
        <v>20</v>
      </c>
      <c r="F24" s="85">
        <v>20</v>
      </c>
      <c r="G24" s="44">
        <f>SUM(D24:F24)</f>
        <v>60</v>
      </c>
      <c r="H24" s="23"/>
    </row>
    <row r="25" spans="1:8" ht="18">
      <c r="A25" s="44">
        <v>2</v>
      </c>
      <c r="B25" s="84" t="s">
        <v>130</v>
      </c>
      <c r="C25" s="85" t="s">
        <v>17</v>
      </c>
      <c r="D25" s="85">
        <v>20</v>
      </c>
      <c r="E25" s="85">
        <v>20</v>
      </c>
      <c r="F25" s="85">
        <v>19</v>
      </c>
      <c r="G25" s="44">
        <f>SUM(D25:F25)</f>
        <v>59</v>
      </c>
      <c r="H25" s="23"/>
    </row>
    <row r="26" spans="1:8" ht="18">
      <c r="A26" s="44">
        <v>3</v>
      </c>
      <c r="B26" s="84" t="s">
        <v>131</v>
      </c>
      <c r="C26" s="85" t="s">
        <v>15</v>
      </c>
      <c r="D26" s="85">
        <v>20</v>
      </c>
      <c r="E26" s="85">
        <v>19</v>
      </c>
      <c r="F26" s="85">
        <v>17</v>
      </c>
      <c r="G26" s="44">
        <f>SUM(D26:F26)</f>
        <v>56</v>
      </c>
      <c r="H26" s="23"/>
    </row>
    <row r="27" spans="1:8" ht="18">
      <c r="A27" s="44">
        <v>4</v>
      </c>
      <c r="B27" s="84"/>
      <c r="C27" s="85"/>
      <c r="D27" s="85"/>
      <c r="E27" s="85"/>
      <c r="F27" s="85"/>
      <c r="G27" s="44">
        <f>SUM(D27:F27)</f>
        <v>0</v>
      </c>
      <c r="H27" s="23"/>
    </row>
    <row r="28" spans="1:8" ht="18">
      <c r="A28" s="44">
        <v>5</v>
      </c>
      <c r="B28" s="84"/>
      <c r="C28" s="85"/>
      <c r="D28" s="85"/>
      <c r="E28" s="85"/>
      <c r="F28" s="85"/>
      <c r="G28" s="44">
        <f>SUM(D28:F28)</f>
        <v>0</v>
      </c>
      <c r="H28" s="23"/>
    </row>
    <row r="29" spans="1:8" ht="18">
      <c r="A29" s="45"/>
      <c r="B29" s="45"/>
      <c r="C29" s="45"/>
      <c r="D29" s="45"/>
      <c r="E29" s="45"/>
      <c r="F29" s="45"/>
      <c r="G29" s="45"/>
      <c r="H29" s="45"/>
    </row>
    <row r="30" spans="1:8" ht="18">
      <c r="A30" s="45" t="s">
        <v>39</v>
      </c>
      <c r="B30" s="45"/>
      <c r="C30" s="45"/>
      <c r="D30" s="45"/>
      <c r="E30" s="45"/>
      <c r="F30" s="45"/>
      <c r="G30" s="45"/>
      <c r="H30" s="45"/>
    </row>
    <row r="31" spans="1:8" ht="18">
      <c r="A31" s="44">
        <v>1</v>
      </c>
      <c r="B31" s="84" t="s">
        <v>91</v>
      </c>
      <c r="C31" s="85" t="s">
        <v>17</v>
      </c>
      <c r="D31" s="85">
        <v>20</v>
      </c>
      <c r="E31" s="85">
        <v>20</v>
      </c>
      <c r="F31" s="85">
        <v>19</v>
      </c>
      <c r="G31" s="44">
        <f>SUM(D31:F31)</f>
        <v>59</v>
      </c>
      <c r="H31" s="45"/>
    </row>
    <row r="32" spans="1:8" ht="18">
      <c r="A32" s="44">
        <v>2</v>
      </c>
      <c r="B32" s="84" t="s">
        <v>81</v>
      </c>
      <c r="C32" s="85" t="s">
        <v>135</v>
      </c>
      <c r="D32" s="85">
        <v>19</v>
      </c>
      <c r="E32" s="85">
        <v>19</v>
      </c>
      <c r="F32" s="85">
        <v>19</v>
      </c>
      <c r="G32" s="44">
        <f>SUM(D32:F32)</f>
        <v>57</v>
      </c>
      <c r="H32" s="45"/>
    </row>
    <row r="33" spans="1:8" ht="18">
      <c r="A33" s="44">
        <v>3</v>
      </c>
      <c r="B33" s="84" t="s">
        <v>120</v>
      </c>
      <c r="C33" s="85" t="s">
        <v>13</v>
      </c>
      <c r="D33" s="85">
        <v>20</v>
      </c>
      <c r="E33" s="85">
        <v>18</v>
      </c>
      <c r="F33" s="85">
        <v>16</v>
      </c>
      <c r="G33" s="44">
        <f>SUM(D33:F33)</f>
        <v>54</v>
      </c>
      <c r="H33" s="45"/>
    </row>
    <row r="34" spans="1:8" ht="18">
      <c r="A34" s="44">
        <v>4</v>
      </c>
      <c r="B34" s="84" t="s">
        <v>132</v>
      </c>
      <c r="C34" s="85" t="s">
        <v>15</v>
      </c>
      <c r="D34" s="85">
        <v>20</v>
      </c>
      <c r="E34" s="85">
        <v>17</v>
      </c>
      <c r="F34" s="85">
        <v>16</v>
      </c>
      <c r="G34" s="44">
        <f>SUM(D34:F34)</f>
        <v>53</v>
      </c>
      <c r="H34" s="45"/>
    </row>
    <row r="35" spans="1:8" ht="18">
      <c r="A35" s="44">
        <v>5</v>
      </c>
      <c r="B35" s="84"/>
      <c r="C35" s="85"/>
      <c r="D35" s="85"/>
      <c r="E35" s="85"/>
      <c r="F35" s="85"/>
      <c r="G35" s="44">
        <f>SUM(D35:F35)</f>
        <v>0</v>
      </c>
      <c r="H35" s="45"/>
    </row>
    <row r="36" spans="1:8" ht="18">
      <c r="A36" s="34"/>
      <c r="B36" s="34"/>
      <c r="C36" s="34"/>
      <c r="D36" s="34"/>
      <c r="E36" s="34"/>
      <c r="F36" s="34"/>
      <c r="G36" s="34"/>
      <c r="H36" s="34"/>
    </row>
    <row r="37" spans="1:8" ht="18">
      <c r="A37" s="34"/>
      <c r="B37" s="34"/>
      <c r="C37" s="34"/>
      <c r="D37" s="34"/>
      <c r="E37" s="34"/>
      <c r="F37" s="34"/>
      <c r="G37" s="34"/>
      <c r="H37" s="34"/>
    </row>
    <row r="38" spans="1:8" ht="18">
      <c r="A38" s="34"/>
      <c r="B38" s="34"/>
      <c r="C38" s="34"/>
      <c r="D38" s="34"/>
      <c r="E38" s="34"/>
      <c r="F38" s="34"/>
      <c r="G38" s="34"/>
      <c r="H38" s="34"/>
    </row>
    <row r="39" spans="1:8" ht="18">
      <c r="A39" s="34"/>
      <c r="B39" s="34"/>
      <c r="C39" s="34"/>
      <c r="D39" s="34"/>
      <c r="E39" s="34"/>
      <c r="F39" s="34"/>
      <c r="G39" s="34"/>
      <c r="H39" s="34"/>
    </row>
  </sheetData>
  <printOptions/>
  <pageMargins left="0.7874015748031497" right="0.37" top="0.5905511811023623" bottom="0.5905511811023623" header="0.5118110236220472" footer="0.5118110236220472"/>
  <pageSetup horizontalDpi="600" verticalDpi="600" orientation="portrait" paperSize="9" r:id="rId3"/>
  <headerFooter alignWithMargins="0">
    <oddFooter>&amp;L&amp;D</oddFooter>
  </headerFooter>
  <legacyDrawing r:id="rId2"/>
  <oleObjects>
    <oleObject progId="PBrush" shapeId="18615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37"/>
  <sheetViews>
    <sheetView showGridLines="0" workbookViewId="0" topLeftCell="A1">
      <selection activeCell="F5" sqref="F5"/>
    </sheetView>
  </sheetViews>
  <sheetFormatPr defaultColWidth="11.421875" defaultRowHeight="12.75"/>
  <cols>
    <col min="1" max="1" width="10.421875" style="3" customWidth="1"/>
    <col min="2" max="2" width="40.7109375" style="3" customWidth="1"/>
    <col min="3" max="3" width="15.00390625" style="3" customWidth="1"/>
    <col min="4" max="4" width="10.00390625" style="3" customWidth="1"/>
    <col min="5" max="5" width="9.7109375" style="3" customWidth="1"/>
    <col min="6" max="6" width="11.421875" style="3" customWidth="1"/>
    <col min="7" max="10" width="4.7109375" style="3" customWidth="1"/>
    <col min="11" max="16384" width="11.421875" style="3" customWidth="1"/>
  </cols>
  <sheetData>
    <row r="1" spans="1:5" ht="70.5" customHeight="1">
      <c r="A1" s="50"/>
      <c r="B1" s="51" t="s">
        <v>67</v>
      </c>
      <c r="C1" s="51"/>
      <c r="D1" s="51"/>
      <c r="E1" s="51"/>
    </row>
    <row r="2" spans="1:5" ht="71.25" customHeight="1">
      <c r="A2" s="52"/>
      <c r="B2" s="53" t="s">
        <v>40</v>
      </c>
      <c r="C2" s="53"/>
      <c r="D2" s="105" t="s">
        <v>6</v>
      </c>
      <c r="E2" s="105" t="s">
        <v>139</v>
      </c>
    </row>
    <row r="3" spans="1:5" ht="43.5" customHeight="1">
      <c r="A3" s="54" t="s">
        <v>12</v>
      </c>
      <c r="B3" s="86" t="s">
        <v>96</v>
      </c>
      <c r="C3" s="87" t="s">
        <v>8</v>
      </c>
      <c r="D3" s="88">
        <v>78</v>
      </c>
      <c r="E3" s="88"/>
    </row>
    <row r="4" spans="1:5" ht="44.25">
      <c r="A4" s="54" t="s">
        <v>16</v>
      </c>
      <c r="B4" s="86" t="s">
        <v>122</v>
      </c>
      <c r="C4" s="87" t="s">
        <v>15</v>
      </c>
      <c r="D4" s="88">
        <v>78</v>
      </c>
      <c r="E4" s="88"/>
    </row>
    <row r="5" spans="1:5" ht="44.25">
      <c r="A5" s="54" t="s">
        <v>9</v>
      </c>
      <c r="B5" s="86" t="s">
        <v>86</v>
      </c>
      <c r="C5" s="87" t="s">
        <v>17</v>
      </c>
      <c r="D5" s="88">
        <v>76</v>
      </c>
      <c r="E5" s="88">
        <v>28</v>
      </c>
    </row>
    <row r="6" spans="1:5" ht="44.25">
      <c r="A6" s="54" t="s">
        <v>10</v>
      </c>
      <c r="B6" s="86" t="s">
        <v>83</v>
      </c>
      <c r="C6" s="87" t="s">
        <v>17</v>
      </c>
      <c r="D6" s="88">
        <v>76</v>
      </c>
      <c r="E6" s="88">
        <v>26</v>
      </c>
    </row>
    <row r="7" spans="1:5" ht="44.25">
      <c r="A7" s="54" t="s">
        <v>14</v>
      </c>
      <c r="B7" s="86" t="s">
        <v>110</v>
      </c>
      <c r="C7" s="87" t="s">
        <v>13</v>
      </c>
      <c r="D7" s="88">
        <v>75</v>
      </c>
      <c r="E7" s="88"/>
    </row>
    <row r="8" spans="1:5" ht="44.25">
      <c r="A8" s="54" t="s">
        <v>7</v>
      </c>
      <c r="B8" s="86" t="s">
        <v>108</v>
      </c>
      <c r="C8" s="87" t="s">
        <v>13</v>
      </c>
      <c r="D8" s="88">
        <v>75</v>
      </c>
      <c r="E8" s="88"/>
    </row>
    <row r="9" spans="1:5" ht="44.25">
      <c r="A9" s="54" t="s">
        <v>41</v>
      </c>
      <c r="B9" s="86" t="s">
        <v>85</v>
      </c>
      <c r="C9" s="87" t="s">
        <v>17</v>
      </c>
      <c r="D9" s="88">
        <v>75</v>
      </c>
      <c r="E9" s="88"/>
    </row>
    <row r="12" spans="1:10" ht="12.75">
      <c r="A12" s="55" t="s">
        <v>42</v>
      </c>
      <c r="B12" s="55" t="s">
        <v>23</v>
      </c>
      <c r="C12" s="55" t="s">
        <v>32</v>
      </c>
      <c r="D12" s="55" t="s">
        <v>36</v>
      </c>
      <c r="E12" s="55" t="s">
        <v>43</v>
      </c>
      <c r="F12" s="55" t="s">
        <v>44</v>
      </c>
      <c r="G12" s="55" t="s">
        <v>45</v>
      </c>
      <c r="H12" s="55" t="s">
        <v>46</v>
      </c>
      <c r="I12" s="55" t="s">
        <v>47</v>
      </c>
      <c r="J12" s="55" t="s">
        <v>48</v>
      </c>
    </row>
    <row r="13" spans="1:10" ht="12.75">
      <c r="A13" s="55">
        <v>1</v>
      </c>
      <c r="B13" s="55" t="str">
        <f>Zollbaum!B6</f>
        <v>Dietmar Schinke</v>
      </c>
      <c r="C13" s="55" t="s">
        <v>8</v>
      </c>
      <c r="D13" s="55">
        <f>Zollbaum!M6</f>
        <v>78</v>
      </c>
      <c r="E13" s="55">
        <f>Zollbaum!H6</f>
        <v>48</v>
      </c>
      <c r="F13" s="55">
        <f>Zollbaum!L6</f>
        <v>30</v>
      </c>
      <c r="G13" s="55">
        <f>Zollbaum!N6</f>
        <v>6</v>
      </c>
      <c r="H13" s="55">
        <f>Zollbaum!O6</f>
        <v>2</v>
      </c>
      <c r="I13" s="55">
        <f>Zollbaum!P6</f>
        <v>0</v>
      </c>
      <c r="J13" s="55">
        <f>Zollbaum!Q6</f>
        <v>0</v>
      </c>
    </row>
    <row r="14" spans="1:10" ht="12.75">
      <c r="A14" s="55">
        <v>1</v>
      </c>
      <c r="B14" s="55" t="str">
        <f>Westerhamm!B6</f>
        <v>Oliver Fick</v>
      </c>
      <c r="C14" s="55" t="s">
        <v>15</v>
      </c>
      <c r="D14" s="55">
        <f>Westerhamm!M6</f>
        <v>78</v>
      </c>
      <c r="E14" s="55">
        <f>Westerhamm!H6</f>
        <v>49</v>
      </c>
      <c r="F14" s="55">
        <f>Westerhamm!L6</f>
        <v>29</v>
      </c>
      <c r="G14" s="55">
        <f>Westerhamm!N6</f>
        <v>6</v>
      </c>
      <c r="H14" s="55">
        <f>Westerhamm!O6</f>
        <v>2</v>
      </c>
      <c r="I14" s="55">
        <f>Westerhamm!P6</f>
        <v>0</v>
      </c>
      <c r="J14" s="55">
        <f>Westerhamm!Q6</f>
        <v>0</v>
      </c>
    </row>
    <row r="15" spans="1:11" ht="12.75">
      <c r="A15" s="55">
        <v>2</v>
      </c>
      <c r="B15" s="55" t="str">
        <f>Grift!B7</f>
        <v>Stefan Thiele</v>
      </c>
      <c r="C15" s="55" t="s">
        <v>17</v>
      </c>
      <c r="D15" s="55">
        <f>Grift!M7</f>
        <v>76</v>
      </c>
      <c r="E15" s="55">
        <f>Grift!H7</f>
        <v>48</v>
      </c>
      <c r="F15" s="55">
        <f>Grift!L7</f>
        <v>28</v>
      </c>
      <c r="G15" s="55">
        <f>Grift!N7</f>
        <v>4</v>
      </c>
      <c r="H15" s="55">
        <f>Grift!O7</f>
        <v>4</v>
      </c>
      <c r="I15" s="55">
        <f>Grift!P7</f>
        <v>0</v>
      </c>
      <c r="J15" s="55">
        <f>Grift!Q7</f>
        <v>0</v>
      </c>
      <c r="K15" s="3">
        <v>28</v>
      </c>
    </row>
    <row r="16" spans="1:11" ht="12.75">
      <c r="A16" s="55">
        <v>1</v>
      </c>
      <c r="B16" s="55" t="str">
        <f>Grift!B6</f>
        <v>Marcel Meyer</v>
      </c>
      <c r="C16" s="55" t="s">
        <v>17</v>
      </c>
      <c r="D16" s="55">
        <f>Grift!M6</f>
        <v>76</v>
      </c>
      <c r="E16" s="55">
        <f>Grift!H6</f>
        <v>48</v>
      </c>
      <c r="F16" s="55">
        <f>Grift!L6</f>
        <v>28</v>
      </c>
      <c r="G16" s="55">
        <f>Grift!N6</f>
        <v>4</v>
      </c>
      <c r="H16" s="55">
        <f>Grift!O6</f>
        <v>4</v>
      </c>
      <c r="I16" s="55">
        <f>Grift!P6</f>
        <v>0</v>
      </c>
      <c r="J16" s="55">
        <f>Grift!Q6</f>
        <v>0</v>
      </c>
      <c r="K16" s="3">
        <v>26</v>
      </c>
    </row>
    <row r="17" spans="1:10" ht="12.75">
      <c r="A17" s="55">
        <v>1</v>
      </c>
      <c r="B17" s="55" t="str">
        <f>Dobrock!B6</f>
        <v>Michael Glüsing</v>
      </c>
      <c r="C17" s="55" t="s">
        <v>13</v>
      </c>
      <c r="D17" s="55">
        <f>Dobrock!M6</f>
        <v>75</v>
      </c>
      <c r="E17" s="55">
        <f>Dobrock!H6</f>
        <v>46</v>
      </c>
      <c r="F17" s="55">
        <f>Dobrock!L6</f>
        <v>29</v>
      </c>
      <c r="G17" s="55">
        <f>Dobrock!N6</f>
        <v>4</v>
      </c>
      <c r="H17" s="55">
        <f>Dobrock!O6</f>
        <v>3</v>
      </c>
      <c r="I17" s="55">
        <f>Dobrock!P6</f>
        <v>1</v>
      </c>
      <c r="J17" s="55">
        <f>Dobrock!Q6</f>
        <v>0</v>
      </c>
    </row>
    <row r="18" spans="1:10" ht="12.75">
      <c r="A18" s="55">
        <v>2</v>
      </c>
      <c r="B18" s="55" t="str">
        <f>Dobrock!B7</f>
        <v>Hartmut Hinsch</v>
      </c>
      <c r="C18" s="55" t="s">
        <v>13</v>
      </c>
      <c r="D18" s="55">
        <f>Dobrock!M7</f>
        <v>75</v>
      </c>
      <c r="E18" s="55">
        <f>Dobrock!H7</f>
        <v>47</v>
      </c>
      <c r="F18" s="55">
        <f>Dobrock!L7</f>
        <v>28</v>
      </c>
      <c r="G18" s="55">
        <f>Dobrock!N7</f>
        <v>3</v>
      </c>
      <c r="H18" s="55">
        <f>Dobrock!O7</f>
        <v>5</v>
      </c>
      <c r="I18" s="55">
        <f>Dobrock!P7</f>
        <v>0</v>
      </c>
      <c r="J18" s="55">
        <f>Dobrock!Q7</f>
        <v>0</v>
      </c>
    </row>
    <row r="19" spans="1:10" ht="12.75">
      <c r="A19" s="55">
        <v>3</v>
      </c>
      <c r="B19" s="55" t="str">
        <f>Grift!B8</f>
        <v>Holger Schlobohm</v>
      </c>
      <c r="C19" s="55" t="s">
        <v>17</v>
      </c>
      <c r="D19" s="55">
        <f>Grift!M8</f>
        <v>75</v>
      </c>
      <c r="E19" s="55">
        <f>Grift!H8</f>
        <v>48</v>
      </c>
      <c r="F19" s="55">
        <f>Grift!L8</f>
        <v>27</v>
      </c>
      <c r="G19" s="55">
        <f>Grift!N8</f>
        <v>4</v>
      </c>
      <c r="H19" s="55">
        <f>Grift!O8</f>
        <v>3</v>
      </c>
      <c r="I19" s="55">
        <f>Grift!P8</f>
        <v>1</v>
      </c>
      <c r="J19" s="55">
        <f>Grift!Q8</f>
        <v>0</v>
      </c>
    </row>
    <row r="20" spans="1:10" ht="12.75">
      <c r="A20" s="55">
        <v>2</v>
      </c>
      <c r="B20" s="55" t="str">
        <f>Zollbaum!B7</f>
        <v>Thomas Buck</v>
      </c>
      <c r="C20" s="55" t="s">
        <v>8</v>
      </c>
      <c r="D20" s="55">
        <f>Zollbaum!M7</f>
        <v>74</v>
      </c>
      <c r="E20" s="55">
        <f>Zollbaum!H7</f>
        <v>47</v>
      </c>
      <c r="F20" s="55">
        <f>Zollbaum!L7</f>
        <v>27</v>
      </c>
      <c r="G20" s="55">
        <f>Zollbaum!N7</f>
        <v>3</v>
      </c>
      <c r="H20" s="55">
        <f>Zollbaum!O7</f>
        <v>4</v>
      </c>
      <c r="I20" s="55">
        <f>Zollbaum!P7</f>
        <v>1</v>
      </c>
      <c r="J20" s="55">
        <f>Zollbaum!Q7</f>
        <v>0</v>
      </c>
    </row>
    <row r="21" spans="1:10" ht="12.75">
      <c r="A21" s="55">
        <v>2</v>
      </c>
      <c r="B21" s="55" t="str">
        <f>Westerhamm!B7</f>
        <v>Hans-Georg Kröncke</v>
      </c>
      <c r="C21" s="55" t="s">
        <v>15</v>
      </c>
      <c r="D21" s="55">
        <f>Westerhamm!M7</f>
        <v>74</v>
      </c>
      <c r="E21" s="55">
        <f>Westerhamm!H7</f>
        <v>48</v>
      </c>
      <c r="F21" s="55">
        <f>Westerhamm!L7</f>
        <v>26</v>
      </c>
      <c r="G21" s="55">
        <f>Westerhamm!N7</f>
        <v>4</v>
      </c>
      <c r="H21" s="55">
        <f>Westerhamm!O7</f>
        <v>3</v>
      </c>
      <c r="I21" s="55">
        <f>Westerhamm!P7</f>
        <v>0</v>
      </c>
      <c r="J21" s="55">
        <f>Westerhamm!Q7</f>
        <v>1</v>
      </c>
    </row>
    <row r="22" spans="1:10" ht="12.75">
      <c r="A22" s="55">
        <v>3</v>
      </c>
      <c r="B22" s="55" t="str">
        <f>Zollbaum!B8</f>
        <v>Heiko Brand</v>
      </c>
      <c r="C22" s="55" t="s">
        <v>8</v>
      </c>
      <c r="D22" s="55">
        <f>Zollbaum!M8</f>
        <v>74</v>
      </c>
      <c r="E22" s="55">
        <f>Zollbaum!H8</f>
        <v>48</v>
      </c>
      <c r="F22" s="55">
        <f>Zollbaum!L8</f>
        <v>26</v>
      </c>
      <c r="G22" s="55">
        <f>Zollbaum!N8</f>
        <v>4</v>
      </c>
      <c r="H22" s="55">
        <f>Zollbaum!O8</f>
        <v>2</v>
      </c>
      <c r="I22" s="55">
        <f>Zollbaum!P8</f>
        <v>2</v>
      </c>
      <c r="J22" s="55">
        <f>Zollbaum!Q8</f>
        <v>0</v>
      </c>
    </row>
    <row r="23" spans="1:10" ht="12.75">
      <c r="A23" s="55">
        <v>4</v>
      </c>
      <c r="B23" s="55" t="str">
        <f>Zollbaum!B9</f>
        <v>Siegfried Meier</v>
      </c>
      <c r="C23" s="55" t="s">
        <v>8</v>
      </c>
      <c r="D23" s="55">
        <f>Zollbaum!M9</f>
        <v>74</v>
      </c>
      <c r="E23" s="55">
        <f>Zollbaum!H9</f>
        <v>50</v>
      </c>
      <c r="F23" s="55">
        <f>Zollbaum!L9</f>
        <v>24</v>
      </c>
      <c r="G23" s="55">
        <f>Zollbaum!N9</f>
        <v>5</v>
      </c>
      <c r="H23" s="55">
        <f>Zollbaum!O9</f>
        <v>1</v>
      </c>
      <c r="I23" s="55">
        <f>Zollbaum!P9</f>
        <v>1</v>
      </c>
      <c r="J23" s="55">
        <f>Zollbaum!Q9</f>
        <v>1</v>
      </c>
    </row>
    <row r="24" spans="1:10" ht="12.75">
      <c r="A24" s="55">
        <v>1</v>
      </c>
      <c r="B24" s="55" t="str">
        <f>Weißenmoor!B6</f>
        <v>Bernd Kreschinski</v>
      </c>
      <c r="C24" s="55" t="s">
        <v>11</v>
      </c>
      <c r="D24" s="55">
        <f>Weißenmoor!M6</f>
        <v>74</v>
      </c>
      <c r="E24" s="55">
        <f>Weißenmoor!H6</f>
        <v>50</v>
      </c>
      <c r="F24" s="55">
        <f>Weißenmoor!L6</f>
        <v>24</v>
      </c>
      <c r="G24" s="55">
        <f>Weißenmoor!N6</f>
        <v>5</v>
      </c>
      <c r="H24" s="55">
        <f>Weißenmoor!O6</f>
        <v>1</v>
      </c>
      <c r="I24" s="55">
        <f>Weißenmoor!P6</f>
        <v>1</v>
      </c>
      <c r="J24" s="55">
        <f>Weißenmoor!Q6</f>
        <v>1</v>
      </c>
    </row>
    <row r="25" spans="1:10" ht="12.75">
      <c r="A25" s="55">
        <v>3</v>
      </c>
      <c r="B25" s="55" t="str">
        <f>Dobrock!B8</f>
        <v>Kai Steffens</v>
      </c>
      <c r="C25" s="55" t="s">
        <v>13</v>
      </c>
      <c r="D25" s="55">
        <f>Dobrock!M8</f>
        <v>73</v>
      </c>
      <c r="E25" s="55">
        <f>Dobrock!H8</f>
        <v>46</v>
      </c>
      <c r="F25" s="55">
        <f>Dobrock!L8</f>
        <v>27</v>
      </c>
      <c r="G25" s="55">
        <f>Dobrock!N8</f>
        <v>2</v>
      </c>
      <c r="H25" s="55">
        <f>Dobrock!O8</f>
        <v>5</v>
      </c>
      <c r="I25" s="55">
        <f>Dobrock!P8</f>
        <v>1</v>
      </c>
      <c r="J25" s="55">
        <f>Dobrock!Q8</f>
        <v>0</v>
      </c>
    </row>
    <row r="26" spans="1:10" ht="12.75">
      <c r="A26" s="55">
        <v>4</v>
      </c>
      <c r="B26" s="55" t="str">
        <f>Dobrock!B9</f>
        <v>Maurice Lafrenz</v>
      </c>
      <c r="C26" s="55" t="s">
        <v>13</v>
      </c>
      <c r="D26" s="55">
        <f>Dobrock!M9</f>
        <v>73</v>
      </c>
      <c r="E26" s="55">
        <f>Dobrock!H9</f>
        <v>48</v>
      </c>
      <c r="F26" s="55">
        <f>Dobrock!L9</f>
        <v>25</v>
      </c>
      <c r="G26" s="55">
        <f>Dobrock!N9</f>
        <v>4</v>
      </c>
      <c r="H26" s="55">
        <f>Dobrock!O9</f>
        <v>2</v>
      </c>
      <c r="I26" s="55">
        <f>Dobrock!P9</f>
        <v>1</v>
      </c>
      <c r="J26" s="55">
        <f>Dobrock!Q9</f>
        <v>1</v>
      </c>
    </row>
    <row r="27" spans="1:10" ht="12.75">
      <c r="A27" s="55">
        <v>4</v>
      </c>
      <c r="B27" s="55" t="str">
        <f>Grift!B9</f>
        <v>Frank Sobottka</v>
      </c>
      <c r="C27" s="55" t="s">
        <v>17</v>
      </c>
      <c r="D27" s="55">
        <f>Grift!M9</f>
        <v>73</v>
      </c>
      <c r="E27" s="55">
        <f>Grift!H9</f>
        <v>49</v>
      </c>
      <c r="F27" s="55">
        <f>Grift!L9</f>
        <v>24</v>
      </c>
      <c r="G27" s="55">
        <f>Grift!N9</f>
        <v>5</v>
      </c>
      <c r="H27" s="55">
        <f>Grift!O9</f>
        <v>1</v>
      </c>
      <c r="I27" s="55">
        <f>Grift!P9</f>
        <v>0</v>
      </c>
      <c r="J27" s="55">
        <f>Grift!Q9</f>
        <v>2</v>
      </c>
    </row>
    <row r="28" spans="1:10" ht="12.75">
      <c r="A28" s="55">
        <v>5</v>
      </c>
      <c r="B28" s="55" t="str">
        <f>Dobrock!B10</f>
        <v>Matthias Schütt</v>
      </c>
      <c r="C28" s="55" t="s">
        <v>13</v>
      </c>
      <c r="D28" s="55">
        <f>Dobrock!M10</f>
        <v>72</v>
      </c>
      <c r="E28" s="55">
        <f>Dobrock!H10</f>
        <v>47</v>
      </c>
      <c r="F28" s="55">
        <f>Dobrock!L10</f>
        <v>25</v>
      </c>
      <c r="G28" s="55">
        <f>Dobrock!N10</f>
        <v>4</v>
      </c>
      <c r="H28" s="55">
        <f>Dobrock!O10</f>
        <v>1</v>
      </c>
      <c r="I28" s="55">
        <f>Dobrock!P10</f>
        <v>2</v>
      </c>
      <c r="J28" s="55">
        <f>Dobrock!Q10</f>
        <v>1</v>
      </c>
    </row>
    <row r="29" spans="1:10" ht="12.75">
      <c r="A29" s="55">
        <v>3</v>
      </c>
      <c r="B29" s="55" t="str">
        <f>Westerhamm!B8</f>
        <v>Kolja Lohmann</v>
      </c>
      <c r="C29" s="55" t="s">
        <v>15</v>
      </c>
      <c r="D29" s="55">
        <f>Westerhamm!M8</f>
        <v>72</v>
      </c>
      <c r="E29" s="55">
        <f>Westerhamm!H8</f>
        <v>47</v>
      </c>
      <c r="F29" s="55">
        <f>Westerhamm!L8</f>
        <v>25</v>
      </c>
      <c r="G29" s="55">
        <f>Westerhamm!N8</f>
        <v>3</v>
      </c>
      <c r="H29" s="55">
        <f>Westerhamm!O8</f>
        <v>3</v>
      </c>
      <c r="I29" s="55">
        <f>Westerhamm!P8</f>
        <v>1</v>
      </c>
      <c r="J29" s="55">
        <f>Westerhamm!Q8</f>
        <v>1</v>
      </c>
    </row>
    <row r="30" spans="1:10" ht="12.75">
      <c r="A30" s="55">
        <v>4</v>
      </c>
      <c r="B30" s="55" t="str">
        <f>Westerhamm!B9</f>
        <v>Klaus v.d. Fecht</v>
      </c>
      <c r="C30" s="55" t="s">
        <v>15</v>
      </c>
      <c r="D30" s="55">
        <f>Westerhamm!M9</f>
        <v>71</v>
      </c>
      <c r="E30" s="55">
        <f>Westerhamm!H9</f>
        <v>45</v>
      </c>
      <c r="F30" s="55">
        <f>Westerhamm!L9</f>
        <v>26</v>
      </c>
      <c r="G30" s="55">
        <f>Westerhamm!N9</f>
        <v>1</v>
      </c>
      <c r="H30" s="55">
        <f>Westerhamm!O9</f>
        <v>5</v>
      </c>
      <c r="I30" s="55">
        <f>Westerhamm!P9</f>
        <v>2</v>
      </c>
      <c r="J30" s="55">
        <f>Westerhamm!Q9</f>
        <v>0</v>
      </c>
    </row>
    <row r="31" spans="1:10" ht="12.75">
      <c r="A31" s="55">
        <v>5</v>
      </c>
      <c r="B31" s="55" t="str">
        <f>Zollbaum!B10</f>
        <v>Marco Kräling</v>
      </c>
      <c r="C31" s="55" t="s">
        <v>8</v>
      </c>
      <c r="D31" s="55">
        <f>Zollbaum!M10</f>
        <v>70</v>
      </c>
      <c r="E31" s="55">
        <f>Zollbaum!H10</f>
        <v>47</v>
      </c>
      <c r="F31" s="55">
        <f>Zollbaum!L10</f>
        <v>23</v>
      </c>
      <c r="G31" s="55">
        <f>Zollbaum!N10</f>
        <v>2</v>
      </c>
      <c r="H31" s="55">
        <f>Zollbaum!O10</f>
        <v>5</v>
      </c>
      <c r="I31" s="55">
        <f>Zollbaum!P10</f>
        <v>0</v>
      </c>
      <c r="J31" s="55">
        <f>Zollbaum!Q10</f>
        <v>0</v>
      </c>
    </row>
    <row r="32" spans="1:10" ht="12.75">
      <c r="A32" s="55">
        <v>5</v>
      </c>
      <c r="B32" s="55" t="str">
        <f>Westerhamm!B10</f>
        <v>Patrick v. Thaden</v>
      </c>
      <c r="C32" s="55" t="s">
        <v>15</v>
      </c>
      <c r="D32" s="55">
        <f>Westerhamm!M10</f>
        <v>70</v>
      </c>
      <c r="E32" s="55">
        <f>Westerhamm!H10</f>
        <v>47</v>
      </c>
      <c r="F32" s="55">
        <f>Westerhamm!L10</f>
        <v>23</v>
      </c>
      <c r="G32" s="55">
        <f>Westerhamm!N10</f>
        <v>2</v>
      </c>
      <c r="H32" s="55">
        <f>Westerhamm!O10</f>
        <v>4</v>
      </c>
      <c r="I32" s="55">
        <f>Westerhamm!P10</f>
        <v>0</v>
      </c>
      <c r="J32" s="55">
        <f>Westerhamm!Q10</f>
        <v>2</v>
      </c>
    </row>
    <row r="33" spans="1:10" ht="12.75">
      <c r="A33" s="55">
        <v>2</v>
      </c>
      <c r="B33" s="55" t="str">
        <f>Weißenmoor!B7</f>
        <v>Günter Vagts</v>
      </c>
      <c r="C33" s="55" t="s">
        <v>11</v>
      </c>
      <c r="D33" s="55">
        <f>Weißenmoor!M7</f>
        <v>70</v>
      </c>
      <c r="E33" s="55">
        <f>Weißenmoor!H7</f>
        <v>47</v>
      </c>
      <c r="F33" s="55">
        <f>Weißenmoor!L7</f>
        <v>23</v>
      </c>
      <c r="G33" s="55">
        <f>Weißenmoor!N7</f>
        <v>2</v>
      </c>
      <c r="H33" s="55">
        <f>Weißenmoor!O7</f>
        <v>4</v>
      </c>
      <c r="I33" s="55">
        <f>Weißenmoor!P7</f>
        <v>1</v>
      </c>
      <c r="J33" s="55">
        <f>Weißenmoor!Q7</f>
        <v>0</v>
      </c>
    </row>
    <row r="34" spans="1:10" ht="12.75">
      <c r="A34" s="55">
        <v>5</v>
      </c>
      <c r="B34" s="55" t="str">
        <f>Grift!B10</f>
        <v>Matthias Fick</v>
      </c>
      <c r="C34" s="55" t="s">
        <v>17</v>
      </c>
      <c r="D34" s="55">
        <f>Grift!M10</f>
        <v>70</v>
      </c>
      <c r="E34" s="55">
        <f>Grift!H10</f>
        <v>47</v>
      </c>
      <c r="F34" s="55">
        <f>Grift!L10</f>
        <v>23</v>
      </c>
      <c r="G34" s="55">
        <f>Grift!N10</f>
        <v>2</v>
      </c>
      <c r="H34" s="55">
        <f>Grift!O10</f>
        <v>4</v>
      </c>
      <c r="I34" s="55">
        <f>Grift!P10</f>
        <v>1</v>
      </c>
      <c r="J34" s="55">
        <f>Grift!Q10</f>
        <v>0</v>
      </c>
    </row>
    <row r="35" spans="1:10" ht="12.75">
      <c r="A35" s="55">
        <v>3</v>
      </c>
      <c r="B35" s="55" t="str">
        <f>Weißenmoor!B8</f>
        <v>Claus König</v>
      </c>
      <c r="C35" s="55" t="s">
        <v>11</v>
      </c>
      <c r="D35" s="55">
        <f>Weißenmoor!M8</f>
        <v>69</v>
      </c>
      <c r="E35" s="55">
        <f>Weißenmoor!H8</f>
        <v>47</v>
      </c>
      <c r="F35" s="55">
        <f>Weißenmoor!L8</f>
        <v>22</v>
      </c>
      <c r="G35" s="55">
        <f>Weißenmoor!N8</f>
        <v>3</v>
      </c>
      <c r="H35" s="55">
        <f>Weißenmoor!O8</f>
        <v>3</v>
      </c>
      <c r="I35" s="55">
        <f>Weißenmoor!P8</f>
        <v>0</v>
      </c>
      <c r="J35" s="55">
        <f>Weißenmoor!Q8</f>
        <v>1</v>
      </c>
    </row>
    <row r="36" spans="1:10" ht="12.75">
      <c r="A36" s="55">
        <v>4</v>
      </c>
      <c r="B36" s="55" t="str">
        <f>Weißenmoor!B9</f>
        <v>Klaus Freudenthal</v>
      </c>
      <c r="C36" s="55" t="s">
        <v>11</v>
      </c>
      <c r="D36" s="55">
        <f>Weißenmoor!M9</f>
        <v>69</v>
      </c>
      <c r="E36" s="55">
        <f>Weißenmoor!H9</f>
        <v>47</v>
      </c>
      <c r="F36" s="55">
        <f>Weißenmoor!L9</f>
        <v>22</v>
      </c>
      <c r="G36" s="55">
        <f>Weißenmoor!N9</f>
        <v>2</v>
      </c>
      <c r="H36" s="55">
        <f>Weißenmoor!O9</f>
        <v>3</v>
      </c>
      <c r="I36" s="55">
        <f>Weißenmoor!P9</f>
        <v>1</v>
      </c>
      <c r="J36" s="55">
        <f>Weißenmoor!Q9</f>
        <v>2</v>
      </c>
    </row>
    <row r="37" spans="1:10" ht="12.75">
      <c r="A37" s="55">
        <v>5</v>
      </c>
      <c r="B37" s="55" t="str">
        <f>Weißenmoor!B10</f>
        <v>Thorben Reyelt</v>
      </c>
      <c r="C37" s="55" t="s">
        <v>11</v>
      </c>
      <c r="D37" s="55">
        <f>Weißenmoor!M10</f>
        <v>68</v>
      </c>
      <c r="E37" s="55">
        <f>Weißenmoor!H10</f>
        <v>44</v>
      </c>
      <c r="F37" s="55">
        <f>Weißenmoor!L10</f>
        <v>24</v>
      </c>
      <c r="G37" s="55">
        <f>Weißenmoor!N10</f>
        <v>0</v>
      </c>
      <c r="H37" s="55">
        <f>Weißenmoor!O10</f>
        <v>6</v>
      </c>
      <c r="I37" s="55">
        <f>Weißenmoor!P10</f>
        <v>1</v>
      </c>
      <c r="J37" s="55">
        <f>Weißenmoor!Q10</f>
        <v>0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&amp;L&amp;D</oddFooter>
  </headerFooter>
  <legacyDrawing r:id="rId2"/>
  <oleObjects>
    <oleObject progId="Paint.Picture" shapeId="17901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30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10.421875" style="3" customWidth="1"/>
    <col min="2" max="2" width="40.7109375" style="3" customWidth="1"/>
    <col min="3" max="3" width="8.28125" style="3" customWidth="1"/>
    <col min="4" max="4" width="10.8515625" style="3" customWidth="1"/>
    <col min="5" max="5" width="9.8515625" style="3" customWidth="1"/>
    <col min="6" max="6" width="11.421875" style="3" customWidth="1"/>
    <col min="7" max="10" width="4.7109375" style="3" customWidth="1"/>
    <col min="11" max="16384" width="11.421875" style="3" customWidth="1"/>
  </cols>
  <sheetData>
    <row r="1" spans="1:5" ht="70.5" customHeight="1">
      <c r="A1" s="46"/>
      <c r="B1" s="51" t="s">
        <v>67</v>
      </c>
      <c r="C1" s="51"/>
      <c r="D1" s="51"/>
      <c r="E1" s="51"/>
    </row>
    <row r="2" spans="1:5" ht="71.25" customHeight="1">
      <c r="A2" s="52"/>
      <c r="B2" s="53" t="s">
        <v>49</v>
      </c>
      <c r="C2" s="53"/>
      <c r="D2" s="105" t="s">
        <v>6</v>
      </c>
      <c r="E2" s="104" t="s">
        <v>139</v>
      </c>
    </row>
    <row r="3" spans="1:5" ht="43.5" customHeight="1">
      <c r="A3" s="54" t="s">
        <v>12</v>
      </c>
      <c r="B3" s="86" t="s">
        <v>88</v>
      </c>
      <c r="C3" s="87"/>
      <c r="D3" s="88">
        <v>80</v>
      </c>
      <c r="E3" s="106">
        <v>29</v>
      </c>
    </row>
    <row r="4" spans="1:5" ht="44.25">
      <c r="A4" s="54" t="s">
        <v>16</v>
      </c>
      <c r="B4" s="86" t="s">
        <v>102</v>
      </c>
      <c r="C4" s="87"/>
      <c r="D4" s="88">
        <v>80</v>
      </c>
      <c r="E4" s="88">
        <v>28</v>
      </c>
    </row>
    <row r="5" spans="1:5" ht="44.25">
      <c r="A5" s="54" t="s">
        <v>9</v>
      </c>
      <c r="B5" s="86" t="s">
        <v>103</v>
      </c>
      <c r="C5" s="87"/>
      <c r="D5" s="88">
        <v>79</v>
      </c>
      <c r="E5" s="88">
        <v>30</v>
      </c>
    </row>
    <row r="6" spans="1:5" ht="44.25">
      <c r="A6" s="54" t="s">
        <v>10</v>
      </c>
      <c r="B6" s="86" t="s">
        <v>89</v>
      </c>
      <c r="C6" s="87"/>
      <c r="D6" s="88">
        <v>79</v>
      </c>
      <c r="E6" s="88">
        <v>29</v>
      </c>
    </row>
    <row r="7" spans="1:5" ht="44.25">
      <c r="A7" s="54" t="s">
        <v>14</v>
      </c>
      <c r="B7" s="86" t="s">
        <v>90</v>
      </c>
      <c r="C7" s="87"/>
      <c r="D7" s="88">
        <v>79</v>
      </c>
      <c r="E7" s="88">
        <v>28</v>
      </c>
    </row>
    <row r="10" spans="1:11" ht="12.75">
      <c r="A10" s="55" t="s">
        <v>42</v>
      </c>
      <c r="B10" s="55" t="s">
        <v>23</v>
      </c>
      <c r="C10" s="55" t="s">
        <v>32</v>
      </c>
      <c r="D10" s="55" t="s">
        <v>36</v>
      </c>
      <c r="E10" s="55" t="s">
        <v>43</v>
      </c>
      <c r="F10" s="55" t="s">
        <v>44</v>
      </c>
      <c r="G10" s="55" t="s">
        <v>45</v>
      </c>
      <c r="H10" s="55" t="s">
        <v>46</v>
      </c>
      <c r="I10" s="55" t="s">
        <v>47</v>
      </c>
      <c r="J10" s="55" t="s">
        <v>48</v>
      </c>
      <c r="K10" s="3" t="s">
        <v>139</v>
      </c>
    </row>
    <row r="11" spans="1:11" ht="12.75">
      <c r="A11" s="55">
        <v>1</v>
      </c>
      <c r="B11" s="55" t="str">
        <f>Grift!B18</f>
        <v>Britta  Thiele</v>
      </c>
      <c r="C11" s="55" t="s">
        <v>17</v>
      </c>
      <c r="D11" s="55">
        <f>Grift!M18</f>
        <v>80</v>
      </c>
      <c r="E11" s="55">
        <f>Grift!H18</f>
        <v>50</v>
      </c>
      <c r="F11" s="55">
        <f>Grift!L18</f>
        <v>30</v>
      </c>
      <c r="G11" s="55">
        <f>Grift!N18</f>
        <v>8</v>
      </c>
      <c r="H11" s="55">
        <f>Grift!O18</f>
        <v>0</v>
      </c>
      <c r="I11" s="55">
        <f>Grift!P18</f>
        <v>0</v>
      </c>
      <c r="J11" s="55">
        <f>Grift!Q18</f>
        <v>0</v>
      </c>
      <c r="K11" s="3">
        <v>29</v>
      </c>
    </row>
    <row r="12" spans="1:11" ht="12.75">
      <c r="A12" s="55">
        <v>1</v>
      </c>
      <c r="B12" s="55" t="str">
        <f>Zollbaum!B18</f>
        <v>Edith Reyelt</v>
      </c>
      <c r="C12" s="55" t="s">
        <v>8</v>
      </c>
      <c r="D12" s="55">
        <f>Zollbaum!M18</f>
        <v>80</v>
      </c>
      <c r="E12" s="55">
        <f>Zollbaum!H18</f>
        <v>50</v>
      </c>
      <c r="F12" s="55">
        <f>Zollbaum!L18</f>
        <v>30</v>
      </c>
      <c r="G12" s="55">
        <f>Zollbaum!N18</f>
        <v>8</v>
      </c>
      <c r="H12" s="55">
        <f>Zollbaum!O18</f>
        <v>0</v>
      </c>
      <c r="I12" s="55">
        <f>Zollbaum!P18</f>
        <v>0</v>
      </c>
      <c r="J12" s="55">
        <f>Zollbaum!Q18</f>
        <v>0</v>
      </c>
      <c r="K12" s="3">
        <v>28</v>
      </c>
    </row>
    <row r="13" spans="1:11" ht="12.75">
      <c r="A13" s="55">
        <v>3</v>
      </c>
      <c r="B13" s="55" t="str">
        <f>Zollbaum!B20</f>
        <v>Hilke Brandt</v>
      </c>
      <c r="C13" s="55" t="s">
        <v>8</v>
      </c>
      <c r="D13" s="55">
        <f>Zollbaum!M20</f>
        <v>79</v>
      </c>
      <c r="E13" s="55">
        <f>Zollbaum!H20</f>
        <v>50</v>
      </c>
      <c r="F13" s="55">
        <f>Zollbaum!L20</f>
        <v>29</v>
      </c>
      <c r="G13" s="55">
        <f>Zollbaum!N20</f>
        <v>7</v>
      </c>
      <c r="H13" s="55">
        <f>Zollbaum!O20</f>
        <v>1</v>
      </c>
      <c r="I13" s="55">
        <f>Zollbaum!P20</f>
        <v>0</v>
      </c>
      <c r="J13" s="55">
        <f>Zollbaum!Q20</f>
        <v>0</v>
      </c>
      <c r="K13" s="3">
        <v>30</v>
      </c>
    </row>
    <row r="14" spans="1:11" ht="12.75">
      <c r="A14" s="55">
        <v>2</v>
      </c>
      <c r="B14" s="55" t="str">
        <f>Grift!B19</f>
        <v>Anja Cordes Sobottka</v>
      </c>
      <c r="C14" s="55" t="s">
        <v>17</v>
      </c>
      <c r="D14" s="55">
        <f>Grift!M19</f>
        <v>79</v>
      </c>
      <c r="E14" s="55">
        <f>Grift!H19</f>
        <v>50</v>
      </c>
      <c r="F14" s="55">
        <f>Grift!L19</f>
        <v>29</v>
      </c>
      <c r="G14" s="55">
        <f>Grift!N19</f>
        <v>7</v>
      </c>
      <c r="H14" s="55">
        <f>Grift!O19</f>
        <v>1</v>
      </c>
      <c r="I14" s="55">
        <f>Grift!P19</f>
        <v>0</v>
      </c>
      <c r="J14" s="55">
        <f>Grift!Q19</f>
        <v>0</v>
      </c>
      <c r="K14" s="3">
        <v>29</v>
      </c>
    </row>
    <row r="15" spans="1:11" ht="12.75">
      <c r="A15" s="55">
        <v>3</v>
      </c>
      <c r="B15" s="55" t="str">
        <f>Grift!B20</f>
        <v>Kirsten Drossner</v>
      </c>
      <c r="C15" s="55" t="s">
        <v>17</v>
      </c>
      <c r="D15" s="55">
        <f>Grift!M20</f>
        <v>79</v>
      </c>
      <c r="E15" s="55">
        <f>Grift!H20</f>
        <v>50</v>
      </c>
      <c r="F15" s="55">
        <f>Grift!L20</f>
        <v>29</v>
      </c>
      <c r="G15" s="55">
        <f>Grift!N20</f>
        <v>7</v>
      </c>
      <c r="H15" s="55">
        <f>Grift!O20</f>
        <v>1</v>
      </c>
      <c r="I15" s="55">
        <f>Grift!P20</f>
        <v>0</v>
      </c>
      <c r="J15" s="55">
        <f>Grift!Q20</f>
        <v>0</v>
      </c>
      <c r="K15" s="3">
        <v>28</v>
      </c>
    </row>
    <row r="16" spans="1:11" ht="12.75">
      <c r="A16" s="55">
        <v>2</v>
      </c>
      <c r="B16" s="55" t="str">
        <f>Zollbaum!B19</f>
        <v>Manuela Brand-Kohrs</v>
      </c>
      <c r="C16" s="55" t="s">
        <v>8</v>
      </c>
      <c r="D16" s="55">
        <f>Zollbaum!M19</f>
        <v>79</v>
      </c>
      <c r="E16" s="55">
        <f>Zollbaum!H19</f>
        <v>50</v>
      </c>
      <c r="F16" s="55">
        <f>Zollbaum!L19</f>
        <v>29</v>
      </c>
      <c r="G16" s="55">
        <f>Zollbaum!N19</f>
        <v>7</v>
      </c>
      <c r="H16" s="55">
        <f>Zollbaum!O19</f>
        <v>1</v>
      </c>
      <c r="I16" s="55">
        <f>Zollbaum!P19</f>
        <v>0</v>
      </c>
      <c r="J16" s="55">
        <f>Zollbaum!Q19</f>
        <v>0</v>
      </c>
      <c r="K16" s="3">
        <v>27</v>
      </c>
    </row>
    <row r="17" spans="1:10" ht="12.75">
      <c r="A17" s="55">
        <v>1</v>
      </c>
      <c r="B17" s="55" t="str">
        <f>Westerhamm!B18</f>
        <v>Monika Mangels</v>
      </c>
      <c r="C17" s="55" t="s">
        <v>15</v>
      </c>
      <c r="D17" s="55">
        <f>Westerhamm!M18</f>
        <v>78</v>
      </c>
      <c r="E17" s="55">
        <f>Westerhamm!H18</f>
        <v>49</v>
      </c>
      <c r="F17" s="55">
        <f>Westerhamm!L18</f>
        <v>29</v>
      </c>
      <c r="G17" s="55">
        <f>Westerhamm!N18</f>
        <v>6</v>
      </c>
      <c r="H17" s="55">
        <f>Westerhamm!O18</f>
        <v>2</v>
      </c>
      <c r="I17" s="55">
        <f>Westerhamm!P18</f>
        <v>0</v>
      </c>
      <c r="J17" s="55">
        <f>Westerhamm!Q18</f>
        <v>0</v>
      </c>
    </row>
    <row r="18" spans="1:10" ht="12.75">
      <c r="A18" s="55">
        <v>1</v>
      </c>
      <c r="B18" s="55" t="str">
        <f>Weißenmoor!B18</f>
        <v>Erika König</v>
      </c>
      <c r="C18" s="55" t="s">
        <v>11</v>
      </c>
      <c r="D18" s="55">
        <f>Weißenmoor!M18</f>
        <v>78</v>
      </c>
      <c r="E18" s="55">
        <f>Weißenmoor!H18</f>
        <v>50</v>
      </c>
      <c r="F18" s="55">
        <f>Weißenmoor!L18</f>
        <v>28</v>
      </c>
      <c r="G18" s="55">
        <f>Weißenmoor!N18</f>
        <v>7</v>
      </c>
      <c r="H18" s="55">
        <f>Weißenmoor!O18</f>
        <v>0</v>
      </c>
      <c r="I18" s="55">
        <f>Weißenmoor!P18</f>
        <v>1</v>
      </c>
      <c r="J18" s="55">
        <f>Weißenmoor!Q18</f>
        <v>0</v>
      </c>
    </row>
    <row r="19" spans="1:10" ht="12.75">
      <c r="A19" s="55">
        <v>4</v>
      </c>
      <c r="B19" s="55" t="str">
        <f>Grift!B21</f>
        <v>Michaela Fick</v>
      </c>
      <c r="C19" s="55" t="s">
        <v>17</v>
      </c>
      <c r="D19" s="55">
        <f>Grift!M21</f>
        <v>78</v>
      </c>
      <c r="E19" s="55">
        <f>Grift!H21</f>
        <v>50</v>
      </c>
      <c r="F19" s="55">
        <f>Grift!L21</f>
        <v>28</v>
      </c>
      <c r="G19" s="55">
        <f>Grift!N21</f>
        <v>7</v>
      </c>
      <c r="H19" s="55">
        <f>Grift!O21</f>
        <v>0</v>
      </c>
      <c r="I19" s="55">
        <f>Grift!P21</f>
        <v>1</v>
      </c>
      <c r="J19" s="55">
        <f>Grift!Q21</f>
        <v>0</v>
      </c>
    </row>
    <row r="20" spans="1:10" ht="12.75">
      <c r="A20" s="55">
        <v>4</v>
      </c>
      <c r="B20" s="55" t="str">
        <f>Zollbaum!B21</f>
        <v>Petra Vagts</v>
      </c>
      <c r="C20" s="55" t="s">
        <v>8</v>
      </c>
      <c r="D20" s="55">
        <f>Zollbaum!M21</f>
        <v>77</v>
      </c>
      <c r="E20" s="55">
        <f>Zollbaum!H21</f>
        <v>49</v>
      </c>
      <c r="F20" s="55">
        <f>Zollbaum!L21</f>
        <v>28</v>
      </c>
      <c r="G20" s="55">
        <f>Zollbaum!N21</f>
        <v>6</v>
      </c>
      <c r="H20" s="55">
        <f>Zollbaum!O21</f>
        <v>1</v>
      </c>
      <c r="I20" s="55">
        <f>Zollbaum!P21</f>
        <v>1</v>
      </c>
      <c r="J20" s="55">
        <f>Zollbaum!Q21</f>
        <v>0</v>
      </c>
    </row>
    <row r="21" spans="1:10" ht="12.75">
      <c r="A21" s="55">
        <v>3</v>
      </c>
      <c r="B21" s="55" t="str">
        <f>Westerhamm!B20</f>
        <v>Tanja Sommerfeld</v>
      </c>
      <c r="C21" s="55" t="s">
        <v>15</v>
      </c>
      <c r="D21" s="55">
        <f>Westerhamm!M20</f>
        <v>77</v>
      </c>
      <c r="E21" s="55">
        <f>Westerhamm!H20</f>
        <v>50</v>
      </c>
      <c r="F21" s="55">
        <f>Westerhamm!L20</f>
        <v>27</v>
      </c>
      <c r="G21" s="55">
        <f>Westerhamm!N20</f>
        <v>5</v>
      </c>
      <c r="H21" s="55">
        <f>Westerhamm!O20</f>
        <v>3</v>
      </c>
      <c r="I21" s="55">
        <f>Westerhamm!P20</f>
        <v>0</v>
      </c>
      <c r="J21" s="55">
        <f>Westerhamm!Q20</f>
        <v>0</v>
      </c>
    </row>
    <row r="22" spans="1:10" ht="12.75">
      <c r="A22" s="55">
        <v>2</v>
      </c>
      <c r="B22" s="55" t="str">
        <f>Westerhamm!B19</f>
        <v>Gisela Fastert</v>
      </c>
      <c r="C22" s="55" t="s">
        <v>15</v>
      </c>
      <c r="D22" s="55">
        <f>Westerhamm!M19</f>
        <v>77</v>
      </c>
      <c r="E22" s="55">
        <f>Westerhamm!H19</f>
        <v>50</v>
      </c>
      <c r="F22" s="55">
        <f>Westerhamm!L19</f>
        <v>27</v>
      </c>
      <c r="G22" s="55">
        <f>Westerhamm!N19</f>
        <v>6</v>
      </c>
      <c r="H22" s="55">
        <f>Westerhamm!O19</f>
        <v>1</v>
      </c>
      <c r="I22" s="55">
        <f>Westerhamm!P19</f>
        <v>1</v>
      </c>
      <c r="J22" s="55">
        <f>Westerhamm!Q19</f>
        <v>0</v>
      </c>
    </row>
    <row r="23" spans="1:10" ht="12.75">
      <c r="A23" s="55">
        <v>3</v>
      </c>
      <c r="B23" s="55" t="str">
        <f>Weißenmoor!B19</f>
        <v>Karin Vagts</v>
      </c>
      <c r="C23" s="55" t="s">
        <v>11</v>
      </c>
      <c r="D23" s="55">
        <f>Weißenmoor!M19</f>
        <v>76</v>
      </c>
      <c r="E23" s="55">
        <f>Weißenmoor!H19</f>
        <v>48</v>
      </c>
      <c r="F23" s="55">
        <f>Weißenmoor!L19</f>
        <v>28</v>
      </c>
      <c r="G23" s="55">
        <f>Weißenmoor!N19</f>
        <v>5</v>
      </c>
      <c r="H23" s="55">
        <f>Weißenmoor!O19</f>
        <v>2</v>
      </c>
      <c r="I23" s="55">
        <f>Weißenmoor!P19</f>
        <v>1</v>
      </c>
      <c r="J23" s="55">
        <f>Weißenmoor!Q19</f>
        <v>0</v>
      </c>
    </row>
    <row r="24" spans="1:10" ht="12.75">
      <c r="A24" s="55">
        <v>4</v>
      </c>
      <c r="B24" s="55" t="str">
        <f>Westerhamm!B21</f>
        <v>Sandra Fick</v>
      </c>
      <c r="C24" s="55" t="s">
        <v>15</v>
      </c>
      <c r="D24" s="55">
        <f>Westerhamm!M21</f>
        <v>76</v>
      </c>
      <c r="E24" s="55">
        <f>Westerhamm!H21</f>
        <v>49</v>
      </c>
      <c r="F24" s="55">
        <f>Westerhamm!L21</f>
        <v>27</v>
      </c>
      <c r="G24" s="55">
        <f>Westerhamm!N21</f>
        <v>4</v>
      </c>
      <c r="H24" s="55">
        <f>Westerhamm!O21</f>
        <v>4</v>
      </c>
      <c r="I24" s="55">
        <f>Westerhamm!P21</f>
        <v>0</v>
      </c>
      <c r="J24" s="55">
        <f>Westerhamm!Q21</f>
        <v>0</v>
      </c>
    </row>
    <row r="25" spans="1:10" ht="12.75">
      <c r="A25" s="55">
        <v>2</v>
      </c>
      <c r="B25" s="55" t="str">
        <f>Weißenmoor!B20</f>
        <v>Katrin Katt</v>
      </c>
      <c r="C25" s="55" t="s">
        <v>11</v>
      </c>
      <c r="D25" s="55">
        <f>Weißenmoor!M20</f>
        <v>74</v>
      </c>
      <c r="E25" s="55">
        <f>Weißenmoor!H20</f>
        <v>48</v>
      </c>
      <c r="F25" s="55">
        <f>Weißenmoor!L20</f>
        <v>26</v>
      </c>
      <c r="G25" s="55">
        <f>Weißenmoor!N20</f>
        <v>4</v>
      </c>
      <c r="H25" s="55">
        <f>Weißenmoor!O20</f>
        <v>3</v>
      </c>
      <c r="I25" s="55">
        <f>Weißenmoor!P20</f>
        <v>0</v>
      </c>
      <c r="J25" s="55">
        <f>Weißenmoor!Q20</f>
        <v>1</v>
      </c>
    </row>
    <row r="26" spans="1:10" ht="12.75">
      <c r="A26" s="55">
        <v>4</v>
      </c>
      <c r="B26" s="55" t="str">
        <f>Weißenmoor!B21</f>
        <v>Helma Freudenthal</v>
      </c>
      <c r="C26" s="55" t="s">
        <v>11</v>
      </c>
      <c r="D26" s="55">
        <f>Weißenmoor!M21</f>
        <v>73</v>
      </c>
      <c r="E26" s="55">
        <f>Weißenmoor!H21</f>
        <v>47</v>
      </c>
      <c r="F26" s="55">
        <f>Weißenmoor!L21</f>
        <v>26</v>
      </c>
      <c r="G26" s="55">
        <f>Weißenmoor!N21</f>
        <v>3</v>
      </c>
      <c r="H26" s="55">
        <f>Weißenmoor!O21</f>
        <v>3</v>
      </c>
      <c r="I26" s="55">
        <f>Weißenmoor!P21</f>
        <v>2</v>
      </c>
      <c r="J26" s="55">
        <f>Weißenmoor!Q21</f>
        <v>0</v>
      </c>
    </row>
    <row r="27" spans="1:10" ht="12.75">
      <c r="A27" s="55">
        <v>3</v>
      </c>
      <c r="B27" s="55" t="str">
        <f>Dobrock!B19</f>
        <v>Melanie Arp-Meyer</v>
      </c>
      <c r="C27" s="55" t="s">
        <v>13</v>
      </c>
      <c r="D27" s="55">
        <f>Dobrock!M19</f>
        <v>76</v>
      </c>
      <c r="E27" s="55">
        <f>Dobrock!H19</f>
        <v>50</v>
      </c>
      <c r="F27" s="55">
        <f>Dobrock!L19</f>
        <v>26</v>
      </c>
      <c r="G27" s="55">
        <f>Dobrock!N19</f>
        <v>5</v>
      </c>
      <c r="H27" s="55">
        <f>Dobrock!O19</f>
        <v>2</v>
      </c>
      <c r="I27" s="55">
        <f>Dobrock!P19</f>
        <v>1</v>
      </c>
      <c r="J27" s="55">
        <f>Dobrock!Q19</f>
        <v>0</v>
      </c>
    </row>
    <row r="28" spans="1:10" ht="12.75">
      <c r="A28" s="55">
        <v>4</v>
      </c>
      <c r="B28" s="55" t="str">
        <f>Dobrock!B20</f>
        <v>Birte Umland</v>
      </c>
      <c r="C28" s="55" t="s">
        <v>13</v>
      </c>
      <c r="D28" s="55">
        <f>Dobrock!M20</f>
        <v>73</v>
      </c>
      <c r="E28" s="55">
        <f>Dobrock!H20</f>
        <v>47</v>
      </c>
      <c r="F28" s="55">
        <f>Dobrock!L20</f>
        <v>26</v>
      </c>
      <c r="G28" s="55">
        <f>Dobrock!N20</f>
        <v>3</v>
      </c>
      <c r="H28" s="55">
        <f>Dobrock!O20</f>
        <v>3</v>
      </c>
      <c r="I28" s="55">
        <f>Dobrock!P20</f>
        <v>2</v>
      </c>
      <c r="J28" s="55">
        <f>Dobrock!Q20</f>
        <v>0</v>
      </c>
    </row>
    <row r="29" spans="1:10" ht="12.75">
      <c r="A29" s="55">
        <v>1</v>
      </c>
      <c r="B29" s="55" t="str">
        <f>Dobrock!B18</f>
        <v>Brigitte Steffens</v>
      </c>
      <c r="C29" s="55" t="s">
        <v>13</v>
      </c>
      <c r="D29" s="55">
        <f>Dobrock!M18</f>
        <v>76</v>
      </c>
      <c r="E29" s="55">
        <f>Dobrock!H18</f>
        <v>48</v>
      </c>
      <c r="F29" s="55">
        <f>Dobrock!L18</f>
        <v>28</v>
      </c>
      <c r="G29" s="55">
        <f>Dobrock!N18</f>
        <v>4</v>
      </c>
      <c r="H29" s="55">
        <f>Dobrock!O18</f>
        <v>4</v>
      </c>
      <c r="I29" s="55">
        <f>Dobrock!P18</f>
        <v>0</v>
      </c>
      <c r="J29" s="55">
        <f>Dobrock!Q18</f>
        <v>0</v>
      </c>
    </row>
    <row r="30" spans="1:10" ht="12.75">
      <c r="A30" s="55">
        <v>2</v>
      </c>
      <c r="B30" s="55" t="str">
        <f>Dobrock!B21</f>
        <v>Grete Wossmann</v>
      </c>
      <c r="C30" s="55" t="s">
        <v>13</v>
      </c>
      <c r="D30" s="55">
        <f>Dobrock!M21</f>
        <v>73</v>
      </c>
      <c r="E30" s="55">
        <f>Dobrock!H21</f>
        <v>49</v>
      </c>
      <c r="F30" s="55">
        <f>Dobrock!L21</f>
        <v>24</v>
      </c>
      <c r="G30" s="55">
        <f>Dobrock!N21</f>
        <v>4</v>
      </c>
      <c r="H30" s="55">
        <f>Dobrock!O21</f>
        <v>3</v>
      </c>
      <c r="I30" s="55">
        <f>Dobrock!P21</f>
        <v>0</v>
      </c>
      <c r="J30" s="55">
        <f>Dobrock!Q21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&amp;L&amp;D</oddFooter>
  </headerFooter>
  <legacyDrawing r:id="rId2"/>
  <oleObjects>
    <oleObject progId="Paint.Picture" shapeId="42959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30"/>
  <sheetViews>
    <sheetView showGridLines="0" tabSelected="1" workbookViewId="0" topLeftCell="A1">
      <selection activeCell="B11" sqref="B11:B15"/>
    </sheetView>
  </sheetViews>
  <sheetFormatPr defaultColWidth="11.421875" defaultRowHeight="12.75"/>
  <cols>
    <col min="1" max="1" width="10.421875" style="3" customWidth="1"/>
    <col min="2" max="2" width="40.7109375" style="3" customWidth="1"/>
    <col min="3" max="3" width="23.8515625" style="3" customWidth="1"/>
    <col min="4" max="4" width="10.00390625" style="3" customWidth="1"/>
    <col min="5" max="6" width="11.421875" style="3" customWidth="1"/>
    <col min="7" max="10" width="5.7109375" style="3" customWidth="1"/>
    <col min="11" max="16384" width="11.421875" style="3" customWidth="1"/>
  </cols>
  <sheetData>
    <row r="1" spans="1:4" ht="70.5" customHeight="1">
      <c r="A1" s="50"/>
      <c r="B1" s="51" t="s">
        <v>67</v>
      </c>
      <c r="C1" s="51"/>
      <c r="D1" s="51"/>
    </row>
    <row r="2" spans="1:4" ht="71.25" customHeight="1">
      <c r="A2" s="52"/>
      <c r="B2" s="53" t="s">
        <v>64</v>
      </c>
      <c r="C2" s="53"/>
      <c r="D2" s="53"/>
    </row>
    <row r="3" spans="1:4" ht="43.5" customHeight="1">
      <c r="A3" s="54" t="s">
        <v>12</v>
      </c>
      <c r="B3" s="86" t="s">
        <v>80</v>
      </c>
      <c r="C3" s="87" t="s">
        <v>11</v>
      </c>
      <c r="D3" s="88">
        <v>78</v>
      </c>
    </row>
    <row r="4" spans="1:4" ht="44.25">
      <c r="A4" s="54" t="s">
        <v>16</v>
      </c>
      <c r="B4" s="86" t="s">
        <v>131</v>
      </c>
      <c r="C4" s="87" t="s">
        <v>15</v>
      </c>
      <c r="D4" s="88">
        <v>76</v>
      </c>
    </row>
    <row r="5" spans="1:4" ht="44.25">
      <c r="A5" s="54" t="s">
        <v>9</v>
      </c>
      <c r="B5" s="86" t="s">
        <v>93</v>
      </c>
      <c r="C5" s="87" t="s">
        <v>17</v>
      </c>
      <c r="D5" s="88">
        <v>76</v>
      </c>
    </row>
    <row r="6" spans="1:4" ht="44.25">
      <c r="A6" s="54" t="s">
        <v>10</v>
      </c>
      <c r="B6" s="86" t="s">
        <v>133</v>
      </c>
      <c r="C6" s="87" t="s">
        <v>15</v>
      </c>
      <c r="D6" s="88">
        <v>75</v>
      </c>
    </row>
    <row r="7" spans="1:4" ht="44.25">
      <c r="A7" s="54" t="s">
        <v>14</v>
      </c>
      <c r="B7" s="86" t="s">
        <v>130</v>
      </c>
      <c r="C7" s="87" t="s">
        <v>15</v>
      </c>
      <c r="D7" s="88">
        <v>75</v>
      </c>
    </row>
    <row r="10" spans="1:10" ht="12.75">
      <c r="A10" s="55" t="s">
        <v>42</v>
      </c>
      <c r="B10" s="55" t="s">
        <v>23</v>
      </c>
      <c r="C10" s="55" t="s">
        <v>32</v>
      </c>
      <c r="D10" s="55" t="s">
        <v>36</v>
      </c>
      <c r="E10" s="55" t="s">
        <v>43</v>
      </c>
      <c r="F10" s="55" t="s">
        <v>44</v>
      </c>
      <c r="G10" s="55" t="s">
        <v>45</v>
      </c>
      <c r="H10" s="55" t="s">
        <v>46</v>
      </c>
      <c r="I10" s="55" t="s">
        <v>47</v>
      </c>
      <c r="J10" s="55" t="s">
        <v>48</v>
      </c>
    </row>
    <row r="11" spans="1:10" ht="12.75">
      <c r="A11" s="55">
        <v>1</v>
      </c>
      <c r="B11" s="55" t="str">
        <f>Weißenmoor!B30</f>
        <v>Lucas Schmidt</v>
      </c>
      <c r="C11" s="55" t="s">
        <v>11</v>
      </c>
      <c r="D11" s="55">
        <f>Weißenmoor!M30</f>
        <v>78</v>
      </c>
      <c r="E11" s="55">
        <f>Weißenmoor!H30</f>
        <v>50</v>
      </c>
      <c r="F11" s="55">
        <f>Weißenmoor!L30</f>
        <v>28</v>
      </c>
      <c r="G11" s="55">
        <f>Weißenmoor!N30</f>
        <v>7</v>
      </c>
      <c r="H11" s="55">
        <f>Weißenmoor!O30</f>
        <v>0</v>
      </c>
      <c r="I11" s="55">
        <f>Weißenmoor!P30</f>
        <v>1</v>
      </c>
      <c r="J11" s="55">
        <f>Weißenmoor!Q30</f>
        <v>0</v>
      </c>
    </row>
    <row r="12" spans="1:10" ht="12.75">
      <c r="A12" s="55">
        <v>1</v>
      </c>
      <c r="B12" s="55" t="str">
        <f>Westerhamm!B30</f>
        <v>Christian Fick</v>
      </c>
      <c r="C12" s="55" t="s">
        <v>15</v>
      </c>
      <c r="D12" s="55">
        <f>Westerhamm!M30</f>
        <v>76</v>
      </c>
      <c r="E12" s="55">
        <f>Westerhamm!H30</f>
        <v>47</v>
      </c>
      <c r="F12" s="55">
        <f>Westerhamm!L30</f>
        <v>29</v>
      </c>
      <c r="G12" s="55">
        <f>Westerhamm!N30</f>
        <v>4</v>
      </c>
      <c r="H12" s="55">
        <f>Westerhamm!O30</f>
        <v>4</v>
      </c>
      <c r="I12" s="55">
        <f>Westerhamm!P30</f>
        <v>0</v>
      </c>
      <c r="J12" s="55">
        <f>Westerhamm!Q30</f>
        <v>0</v>
      </c>
    </row>
    <row r="13" spans="1:10" ht="12.75">
      <c r="A13" s="55">
        <v>1</v>
      </c>
      <c r="B13" s="55" t="str">
        <f>Grift!B30</f>
        <v>Lars Drossner</v>
      </c>
      <c r="C13" s="55" t="s">
        <v>17</v>
      </c>
      <c r="D13" s="55">
        <f>Grift!M30</f>
        <v>76</v>
      </c>
      <c r="E13" s="55">
        <f>Grift!H30</f>
        <v>48</v>
      </c>
      <c r="F13" s="55">
        <f>Grift!L30</f>
        <v>28</v>
      </c>
      <c r="G13" s="55">
        <f>Grift!N30</f>
        <v>4</v>
      </c>
      <c r="H13" s="55">
        <f>Grift!O30</f>
        <v>4</v>
      </c>
      <c r="I13" s="55">
        <f>Grift!P30</f>
        <v>0</v>
      </c>
      <c r="J13" s="55">
        <f>Grift!Q30</f>
        <v>0</v>
      </c>
    </row>
    <row r="14" spans="1:10" ht="12.75">
      <c r="A14" s="55">
        <v>2</v>
      </c>
      <c r="B14" s="55" t="str">
        <f>Westerhamm!B31</f>
        <v>Stina Maria Bebba</v>
      </c>
      <c r="C14" s="55" t="s">
        <v>15</v>
      </c>
      <c r="D14" s="55">
        <f>Westerhamm!M31</f>
        <v>75</v>
      </c>
      <c r="E14" s="55">
        <f>Westerhamm!H31</f>
        <v>47</v>
      </c>
      <c r="F14" s="55">
        <f>Westerhamm!L31</f>
        <v>28</v>
      </c>
      <c r="G14" s="55">
        <f>Westerhamm!N31</f>
        <v>4</v>
      </c>
      <c r="H14" s="55">
        <f>Westerhamm!O31</f>
        <v>3</v>
      </c>
      <c r="I14" s="55">
        <f>Westerhamm!P31</f>
        <v>1</v>
      </c>
      <c r="J14" s="55">
        <f>Westerhamm!Q31</f>
        <v>0</v>
      </c>
    </row>
    <row r="15" spans="1:10" ht="12.75">
      <c r="A15" s="55">
        <v>3</v>
      </c>
      <c r="B15" s="55" t="str">
        <f>Westerhamm!B32</f>
        <v>Niklas Fick</v>
      </c>
      <c r="C15" s="55" t="s">
        <v>15</v>
      </c>
      <c r="D15" s="55">
        <f>Westerhamm!M32</f>
        <v>75</v>
      </c>
      <c r="E15" s="55">
        <f>Westerhamm!H32</f>
        <v>48</v>
      </c>
      <c r="F15" s="55">
        <f>Westerhamm!L32</f>
        <v>27</v>
      </c>
      <c r="G15" s="55">
        <f>Westerhamm!N32</f>
        <v>3</v>
      </c>
      <c r="H15" s="55">
        <f>Westerhamm!O32</f>
        <v>5</v>
      </c>
      <c r="I15" s="55">
        <f>Westerhamm!P32</f>
        <v>0</v>
      </c>
      <c r="J15" s="55">
        <f>Westerhamm!Q32</f>
        <v>0</v>
      </c>
    </row>
    <row r="16" spans="1:10" ht="12.75">
      <c r="A16" s="55">
        <v>2</v>
      </c>
      <c r="B16" s="55" t="str">
        <f>Weißenmoor!B31</f>
        <v>Martin Wilkens</v>
      </c>
      <c r="C16" s="55" t="s">
        <v>11</v>
      </c>
      <c r="D16" s="55">
        <f>Weißenmoor!M31</f>
        <v>75</v>
      </c>
      <c r="E16" s="55">
        <f>Weißenmoor!H31</f>
        <v>49</v>
      </c>
      <c r="F16" s="55">
        <f>Weißenmoor!L31</f>
        <v>26</v>
      </c>
      <c r="G16" s="55">
        <f>Weißenmoor!N31</f>
        <v>4</v>
      </c>
      <c r="H16" s="55">
        <f>Weißenmoor!O31</f>
        <v>3</v>
      </c>
      <c r="I16" s="55">
        <f>Weißenmoor!P31</f>
        <v>1</v>
      </c>
      <c r="J16" s="55">
        <f>Weißenmoor!Q31</f>
        <v>0</v>
      </c>
    </row>
    <row r="17" spans="1:10" ht="12.75">
      <c r="A17" s="55">
        <v>1</v>
      </c>
      <c r="B17" s="55" t="str">
        <f>Dobrock!B30</f>
        <v>Christin Ramm</v>
      </c>
      <c r="C17" s="55" t="s">
        <v>13</v>
      </c>
      <c r="D17" s="55">
        <f>Dobrock!M30</f>
        <v>75</v>
      </c>
      <c r="E17" s="55">
        <f>Dobrock!H30</f>
        <v>50</v>
      </c>
      <c r="F17" s="55">
        <f>Dobrock!L30</f>
        <v>25</v>
      </c>
      <c r="G17" s="55">
        <f>Dobrock!N30</f>
        <v>5</v>
      </c>
      <c r="H17" s="55">
        <f>Dobrock!O30</f>
        <v>1</v>
      </c>
      <c r="I17" s="55">
        <f>Dobrock!P30</f>
        <v>2</v>
      </c>
      <c r="J17" s="55">
        <f>Dobrock!Q30</f>
        <v>0</v>
      </c>
    </row>
    <row r="18" spans="1:10" ht="12.75">
      <c r="A18" s="55">
        <v>2</v>
      </c>
      <c r="B18" s="55" t="str">
        <f>Dobrock!B31</f>
        <v>Finja Schumacher</v>
      </c>
      <c r="C18" s="55" t="s">
        <v>13</v>
      </c>
      <c r="D18" s="55">
        <f>Dobrock!M31</f>
        <v>74</v>
      </c>
      <c r="E18" s="55">
        <f>Dobrock!H31</f>
        <v>47</v>
      </c>
      <c r="F18" s="55">
        <f>Dobrock!L31</f>
        <v>27</v>
      </c>
      <c r="G18" s="55">
        <f>Dobrock!N31</f>
        <v>3</v>
      </c>
      <c r="H18" s="55">
        <f>Dobrock!O31</f>
        <v>4</v>
      </c>
      <c r="I18" s="55">
        <f>Dobrock!P31</f>
        <v>1</v>
      </c>
      <c r="J18" s="55">
        <f>Dobrock!Q31</f>
        <v>0</v>
      </c>
    </row>
    <row r="19" spans="1:10" ht="12.75">
      <c r="A19" s="55">
        <v>2</v>
      </c>
      <c r="B19" s="55" t="str">
        <f>Grift!B31</f>
        <v>Annika Thiele</v>
      </c>
      <c r="C19" s="55" t="s">
        <v>17</v>
      </c>
      <c r="D19" s="55">
        <f>Grift!M31</f>
        <v>73</v>
      </c>
      <c r="E19" s="55">
        <f>Grift!H31</f>
        <v>46</v>
      </c>
      <c r="F19" s="55">
        <f>Grift!L31</f>
        <v>27</v>
      </c>
      <c r="G19" s="55">
        <f>Grift!N31</f>
        <v>2</v>
      </c>
      <c r="H19" s="55">
        <f>Grift!O31</f>
        <v>5</v>
      </c>
      <c r="I19" s="55">
        <f>Grift!P31</f>
        <v>1</v>
      </c>
      <c r="J19" s="55">
        <f>Grift!Q31</f>
        <v>0</v>
      </c>
    </row>
    <row r="20" spans="1:10" ht="12.75">
      <c r="A20" s="55">
        <v>1</v>
      </c>
      <c r="B20" s="55" t="str">
        <f>Zollbaum!B30</f>
        <v>Jan Christoph Brandt</v>
      </c>
      <c r="C20" s="55" t="s">
        <v>8</v>
      </c>
      <c r="D20" s="55">
        <f>Zollbaum!M30</f>
        <v>73</v>
      </c>
      <c r="E20" s="55">
        <f>Zollbaum!H30</f>
        <v>47</v>
      </c>
      <c r="F20" s="55">
        <f>Zollbaum!L30</f>
        <v>26</v>
      </c>
      <c r="G20" s="55">
        <f>Zollbaum!N18</f>
        <v>8</v>
      </c>
      <c r="H20" s="55">
        <f>Zollbaum!O18</f>
        <v>0</v>
      </c>
      <c r="I20" s="55">
        <f>Zollbaum!P18</f>
        <v>0</v>
      </c>
      <c r="J20" s="55">
        <f>Zollbaum!Q18</f>
        <v>0</v>
      </c>
    </row>
    <row r="21" spans="1:10" ht="12.75">
      <c r="A21" s="55">
        <v>3</v>
      </c>
      <c r="B21" s="55" t="str">
        <f>Dobrock!B32</f>
        <v>Tamara Schildt</v>
      </c>
      <c r="C21" s="55" t="s">
        <v>13</v>
      </c>
      <c r="D21" s="55">
        <f>Dobrock!M32</f>
        <v>72</v>
      </c>
      <c r="E21" s="55">
        <f>Dobrock!H32</f>
        <v>45</v>
      </c>
      <c r="F21" s="55">
        <f>Dobrock!L32</f>
        <v>27</v>
      </c>
      <c r="G21" s="55">
        <f>Dobrock!N32</f>
        <v>2</v>
      </c>
      <c r="H21" s="55">
        <f>Dobrock!O32</f>
        <v>4</v>
      </c>
      <c r="I21" s="55">
        <f>Dobrock!P32</f>
        <v>2</v>
      </c>
      <c r="J21" s="55">
        <f>Dobrock!Q32</f>
        <v>0</v>
      </c>
    </row>
    <row r="22" spans="1:10" ht="12.75">
      <c r="A22" s="55">
        <v>3</v>
      </c>
      <c r="B22" s="55" t="str">
        <f>Weißenmoor!B32</f>
        <v>Vanessa Beyer</v>
      </c>
      <c r="C22" s="55" t="s">
        <v>11</v>
      </c>
      <c r="D22" s="55">
        <f>Weißenmoor!M32</f>
        <v>72</v>
      </c>
      <c r="E22" s="55">
        <f>Weißenmoor!H32</f>
        <v>47</v>
      </c>
      <c r="F22" s="55">
        <f>Weißenmoor!L32</f>
        <v>25</v>
      </c>
      <c r="G22" s="55">
        <f>Weißenmoor!N32</f>
        <v>2</v>
      </c>
      <c r="H22" s="55">
        <f>Weißenmoor!O32</f>
        <v>4</v>
      </c>
      <c r="I22" s="55">
        <f>Weißenmoor!P32</f>
        <v>2</v>
      </c>
      <c r="J22" s="55">
        <f>Weißenmoor!Q32</f>
        <v>0</v>
      </c>
    </row>
    <row r="23" spans="1:10" ht="12.75">
      <c r="A23" s="55">
        <v>3</v>
      </c>
      <c r="B23" s="55" t="str">
        <f>Grift!B32</f>
        <v>Nane Sobottka</v>
      </c>
      <c r="C23" s="55" t="s">
        <v>17</v>
      </c>
      <c r="D23" s="55">
        <f>Grift!M32</f>
        <v>71</v>
      </c>
      <c r="E23" s="55">
        <f>Grift!H32</f>
        <v>46</v>
      </c>
      <c r="F23" s="55">
        <f>Grift!L32</f>
        <v>25</v>
      </c>
      <c r="G23" s="55">
        <f>Grift!N32</f>
        <v>2</v>
      </c>
      <c r="H23" s="55">
        <f>Grift!O32</f>
        <v>3</v>
      </c>
      <c r="I23" s="55">
        <f>Grift!P32</f>
        <v>3</v>
      </c>
      <c r="J23" s="55">
        <f>Grift!Q32</f>
        <v>0</v>
      </c>
    </row>
    <row r="24" spans="1:10" ht="12.75">
      <c r="A24" s="55">
        <v>4</v>
      </c>
      <c r="B24" s="55" t="str">
        <f>Weißenmoor!B33</f>
        <v>Hauke Junge</v>
      </c>
      <c r="C24" s="55" t="s">
        <v>11</v>
      </c>
      <c r="D24" s="55">
        <f>Weißenmoor!M33</f>
        <v>71</v>
      </c>
      <c r="E24" s="55">
        <f>Weißenmoor!H33</f>
        <v>46</v>
      </c>
      <c r="F24" s="55">
        <f>Weißenmoor!L33</f>
        <v>25</v>
      </c>
      <c r="G24" s="55">
        <f>Weißenmoor!N33</f>
        <v>1</v>
      </c>
      <c r="H24" s="55">
        <f>Weißenmoor!O33</f>
        <v>5</v>
      </c>
      <c r="I24" s="55">
        <f>Weißenmoor!P33</f>
        <v>2</v>
      </c>
      <c r="J24" s="55">
        <f>Weißenmoor!Q33</f>
        <v>0</v>
      </c>
    </row>
    <row r="25" spans="1:10" ht="12.75">
      <c r="A25" s="55">
        <v>2</v>
      </c>
      <c r="B25" s="55" t="str">
        <f>Zollbaum!B31</f>
        <v>Steffen Buck</v>
      </c>
      <c r="C25" s="55" t="s">
        <v>8</v>
      </c>
      <c r="D25" s="55">
        <f>Zollbaum!M31</f>
        <v>71</v>
      </c>
      <c r="E25" s="55">
        <f>Zollbaum!H31</f>
        <v>47</v>
      </c>
      <c r="F25" s="55">
        <f>Zollbaum!L31</f>
        <v>24</v>
      </c>
      <c r="G25" s="55">
        <f>Zollbaum!N19</f>
        <v>7</v>
      </c>
      <c r="H25" s="55">
        <f>Zollbaum!O19</f>
        <v>1</v>
      </c>
      <c r="I25" s="55">
        <f>Zollbaum!P19</f>
        <v>0</v>
      </c>
      <c r="J25" s="55">
        <f>Zollbaum!Q19</f>
        <v>0</v>
      </c>
    </row>
    <row r="26" spans="1:10" ht="12.75">
      <c r="A26" s="55">
        <v>3</v>
      </c>
      <c r="B26" s="55" t="str">
        <f>Zollbaum!B32</f>
        <v>Christin thom Suden</v>
      </c>
      <c r="C26" s="55" t="s">
        <v>8</v>
      </c>
      <c r="D26" s="55">
        <f>Zollbaum!M32</f>
        <v>66</v>
      </c>
      <c r="E26" s="55">
        <f>Zollbaum!H32</f>
        <v>43</v>
      </c>
      <c r="F26" s="55">
        <f>Zollbaum!L32</f>
        <v>23</v>
      </c>
      <c r="G26" s="55">
        <f>Zollbaum!N20</f>
        <v>7</v>
      </c>
      <c r="H26" s="55">
        <f>Zollbaum!O20</f>
        <v>1</v>
      </c>
      <c r="I26" s="55">
        <f>Zollbaum!P20</f>
        <v>0</v>
      </c>
      <c r="J26" s="55">
        <f>Zollbaum!Q20</f>
        <v>0</v>
      </c>
    </row>
    <row r="27" spans="1:10" ht="12.75">
      <c r="A27" s="55">
        <v>4</v>
      </c>
      <c r="B27" s="55" t="str">
        <f>Dobrock!B33</f>
        <v>Julia Gosenko</v>
      </c>
      <c r="C27" s="55" t="s">
        <v>13</v>
      </c>
      <c r="D27" s="55">
        <f>Dobrock!M33</f>
        <v>66</v>
      </c>
      <c r="E27" s="55">
        <f>Dobrock!H33</f>
        <v>45</v>
      </c>
      <c r="F27" s="55">
        <f>Dobrock!L33</f>
        <v>21</v>
      </c>
      <c r="G27" s="55">
        <f>Dobrock!N33</f>
        <v>2</v>
      </c>
      <c r="H27" s="55">
        <f>Dobrock!O33</f>
        <v>1</v>
      </c>
      <c r="I27" s="55">
        <f>Dobrock!P33</f>
        <v>3</v>
      </c>
      <c r="J27" s="55">
        <f>Dobrock!Q33</f>
        <v>1</v>
      </c>
    </row>
    <row r="28" spans="1:10" ht="12.75">
      <c r="A28" s="55">
        <v>4</v>
      </c>
      <c r="B28" s="55" t="str">
        <f>Grift!B33</f>
        <v>Luca Hahn</v>
      </c>
      <c r="C28" s="55" t="s">
        <v>17</v>
      </c>
      <c r="D28" s="55">
        <f>Grift!M33</f>
        <v>65</v>
      </c>
      <c r="E28" s="55">
        <f>Grift!H33</f>
        <v>46</v>
      </c>
      <c r="F28" s="55">
        <f>Grift!L33</f>
        <v>19</v>
      </c>
      <c r="G28" s="55">
        <f>Grift!N33</f>
        <v>1</v>
      </c>
      <c r="H28" s="55">
        <f>Grift!O33</f>
        <v>4</v>
      </c>
      <c r="I28" s="55">
        <f>Grift!P33</f>
        <v>0</v>
      </c>
      <c r="J28" s="55">
        <f>Grift!Q33</f>
        <v>2</v>
      </c>
    </row>
    <row r="29" spans="1:10" ht="12.75">
      <c r="A29" s="55">
        <v>4</v>
      </c>
      <c r="B29" s="55" t="str">
        <f>Zollbaum!B33</f>
        <v>Mark Phillip Brandt</v>
      </c>
      <c r="C29" s="55" t="s">
        <v>8</v>
      </c>
      <c r="D29" s="55">
        <f>Zollbaum!M33</f>
        <v>62</v>
      </c>
      <c r="E29" s="55">
        <f>Zollbaum!H33</f>
        <v>43</v>
      </c>
      <c r="F29" s="55">
        <f>Zollbaum!L33</f>
        <v>19</v>
      </c>
      <c r="G29" s="55">
        <f>Zollbaum!N21</f>
        <v>6</v>
      </c>
      <c r="H29" s="55">
        <f>Zollbaum!O21</f>
        <v>1</v>
      </c>
      <c r="I29" s="55">
        <f>Zollbaum!P21</f>
        <v>1</v>
      </c>
      <c r="J29" s="55">
        <f>Zollbaum!Q21</f>
        <v>0</v>
      </c>
    </row>
    <row r="30" spans="1:10" ht="12.75">
      <c r="A30" s="55">
        <v>4</v>
      </c>
      <c r="B30" s="55" t="str">
        <f>Westerhamm!B33</f>
        <v>Marie Knust</v>
      </c>
      <c r="C30" s="55" t="s">
        <v>15</v>
      </c>
      <c r="D30" s="55">
        <f>Westerhamm!M33</f>
        <v>61</v>
      </c>
      <c r="E30" s="55">
        <f>Westerhamm!H33</f>
        <v>42</v>
      </c>
      <c r="F30" s="55">
        <f>Westerhamm!L33</f>
        <v>19</v>
      </c>
      <c r="G30" s="55">
        <f>Westerhamm!N33</f>
        <v>0</v>
      </c>
      <c r="H30" s="55">
        <f>Westerhamm!O33</f>
        <v>2</v>
      </c>
      <c r="I30" s="55">
        <f>Westerhamm!P33</f>
        <v>3</v>
      </c>
      <c r="J30" s="55">
        <f>Westerhamm!Q33</f>
        <v>2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&amp;L&amp;D</oddFooter>
  </headerFooter>
  <legacyDrawing r:id="rId2"/>
  <oleObjects>
    <oleObject progId="Paint.Picture" shapeId="4529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R44"/>
  <sheetViews>
    <sheetView showGridLines="0" workbookViewId="0" topLeftCell="A1">
      <pane ySplit="3" topLeftCell="BM4" activePane="bottomLeft" state="frozen"/>
      <selection pane="topLeft" activeCell="C13" sqref="C13:H13"/>
      <selection pane="bottomLeft" activeCell="I13" sqref="I13"/>
    </sheetView>
  </sheetViews>
  <sheetFormatPr defaultColWidth="11.421875" defaultRowHeight="12.75"/>
  <cols>
    <col min="1" max="1" width="5.140625" style="5" customWidth="1"/>
    <col min="2" max="2" width="18.7109375" style="3" customWidth="1"/>
    <col min="3" max="7" width="3.28125" style="3" customWidth="1"/>
    <col min="8" max="8" width="6.8515625" style="3" customWidth="1"/>
    <col min="9" max="11" width="3.28125" style="3" customWidth="1"/>
    <col min="12" max="12" width="7.00390625" style="3" customWidth="1"/>
    <col min="13" max="13" width="8.140625" style="3" customWidth="1"/>
    <col min="14" max="17" width="4.28125" style="3" customWidth="1"/>
    <col min="18" max="16384" width="11.421875" style="3" customWidth="1"/>
  </cols>
  <sheetData>
    <row r="1" spans="1:17" s="47" customFormat="1" ht="26.2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47" customFormat="1" ht="25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</row>
    <row r="3" spans="1:17" s="48" customFormat="1" ht="27">
      <c r="A3" s="59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s="48" customFormat="1" ht="27">
      <c r="A4" s="62"/>
      <c r="B4" s="63" t="s">
        <v>51</v>
      </c>
      <c r="C4" s="64" t="s">
        <v>43</v>
      </c>
      <c r="D4" s="65"/>
      <c r="E4" s="65"/>
      <c r="F4" s="65"/>
      <c r="G4" s="66"/>
      <c r="H4" s="67" t="s">
        <v>52</v>
      </c>
      <c r="I4" s="64" t="s">
        <v>44</v>
      </c>
      <c r="J4" s="68"/>
      <c r="K4" s="69"/>
      <c r="L4" s="67" t="s">
        <v>52</v>
      </c>
      <c r="M4" s="70" t="s">
        <v>36</v>
      </c>
      <c r="N4" s="71" t="s">
        <v>45</v>
      </c>
      <c r="O4" s="71" t="s">
        <v>53</v>
      </c>
      <c r="P4" s="71" t="s">
        <v>54</v>
      </c>
      <c r="Q4" s="71" t="s">
        <v>55</v>
      </c>
    </row>
    <row r="5" spans="1:17" ht="12" customHeight="1">
      <c r="A5" s="55"/>
      <c r="B5" s="72" t="s">
        <v>23</v>
      </c>
      <c r="C5" s="72" t="s">
        <v>12</v>
      </c>
      <c r="D5" s="72" t="s">
        <v>16</v>
      </c>
      <c r="E5" s="72" t="s">
        <v>9</v>
      </c>
      <c r="F5" s="72" t="s">
        <v>10</v>
      </c>
      <c r="G5" s="72" t="s">
        <v>14</v>
      </c>
      <c r="H5" s="55"/>
      <c r="I5" s="72" t="s">
        <v>12</v>
      </c>
      <c r="J5" s="72" t="s">
        <v>16</v>
      </c>
      <c r="K5" s="72" t="s">
        <v>9</v>
      </c>
      <c r="L5" s="55"/>
      <c r="M5" s="55"/>
      <c r="N5" s="55"/>
      <c r="O5" s="55"/>
      <c r="P5" s="55"/>
      <c r="Q5" s="55"/>
    </row>
    <row r="6" spans="1:17" ht="12.75">
      <c r="A6" s="72">
        <v>1</v>
      </c>
      <c r="B6" s="89" t="s">
        <v>86</v>
      </c>
      <c r="C6" s="89">
        <v>10</v>
      </c>
      <c r="D6" s="89">
        <v>10</v>
      </c>
      <c r="E6" s="89">
        <v>10</v>
      </c>
      <c r="F6" s="89">
        <v>9</v>
      </c>
      <c r="G6" s="89">
        <v>9</v>
      </c>
      <c r="H6" s="55">
        <f>SUM(C6:G6)</f>
        <v>48</v>
      </c>
      <c r="I6" s="89">
        <v>10</v>
      </c>
      <c r="J6" s="89">
        <v>9</v>
      </c>
      <c r="K6" s="89">
        <v>9</v>
      </c>
      <c r="L6" s="55">
        <f>SUM(I6:K6)</f>
        <v>28</v>
      </c>
      <c r="M6" s="55">
        <f>SUM(H6,L6)</f>
        <v>76</v>
      </c>
      <c r="N6" s="55">
        <f>COUNTIF(C6:K6,10)</f>
        <v>4</v>
      </c>
      <c r="O6" s="55">
        <f>COUNTIF(C6:K6,9)</f>
        <v>4</v>
      </c>
      <c r="P6" s="55">
        <f>COUNTIF(C6:K6,8)</f>
        <v>0</v>
      </c>
      <c r="Q6" s="55">
        <f>COUNTIF(C6:K6,7)</f>
        <v>0</v>
      </c>
    </row>
    <row r="7" spans="1:17" ht="12.75">
      <c r="A7" s="72">
        <v>2</v>
      </c>
      <c r="B7" s="89" t="s">
        <v>83</v>
      </c>
      <c r="C7" s="89">
        <v>10</v>
      </c>
      <c r="D7" s="89">
        <v>10</v>
      </c>
      <c r="E7" s="89">
        <v>10</v>
      </c>
      <c r="F7" s="89">
        <v>9</v>
      </c>
      <c r="G7" s="89">
        <v>9</v>
      </c>
      <c r="H7" s="55">
        <f>C7+D7+E7+F7+G7</f>
        <v>48</v>
      </c>
      <c r="I7" s="89">
        <v>10</v>
      </c>
      <c r="J7" s="89">
        <v>9</v>
      </c>
      <c r="K7" s="89">
        <v>9</v>
      </c>
      <c r="L7" s="55">
        <f>I7+J7+K7</f>
        <v>28</v>
      </c>
      <c r="M7" s="55">
        <f>H7+L7</f>
        <v>76</v>
      </c>
      <c r="N7" s="55">
        <f>COUNTIF(C7:K7,10)</f>
        <v>4</v>
      </c>
      <c r="O7" s="55">
        <f>COUNTIF(C7:K7,9)</f>
        <v>4</v>
      </c>
      <c r="P7" s="55">
        <f>COUNTIF(C7:K7,8)</f>
        <v>0</v>
      </c>
      <c r="Q7" s="55">
        <f>COUNTIF(C7:K7,7)</f>
        <v>0</v>
      </c>
    </row>
    <row r="8" spans="1:17" ht="12.75">
      <c r="A8" s="72">
        <v>3</v>
      </c>
      <c r="B8" s="89" t="s">
        <v>85</v>
      </c>
      <c r="C8" s="89">
        <v>10</v>
      </c>
      <c r="D8" s="89">
        <v>10</v>
      </c>
      <c r="E8" s="89">
        <v>10</v>
      </c>
      <c r="F8" s="89">
        <v>9</v>
      </c>
      <c r="G8" s="89">
        <v>9</v>
      </c>
      <c r="H8" s="55">
        <f>SUM(C8:G8)</f>
        <v>48</v>
      </c>
      <c r="I8" s="89">
        <v>10</v>
      </c>
      <c r="J8" s="89">
        <v>9</v>
      </c>
      <c r="K8" s="89">
        <v>8</v>
      </c>
      <c r="L8" s="55">
        <f>SUM(I8:K8)</f>
        <v>27</v>
      </c>
      <c r="M8" s="55">
        <f>SUM(H8,L8)</f>
        <v>75</v>
      </c>
      <c r="N8" s="55">
        <f>COUNTIF(C8:K8,10)</f>
        <v>4</v>
      </c>
      <c r="O8" s="55">
        <f>COUNTIF(C8:K8,9)</f>
        <v>3</v>
      </c>
      <c r="P8" s="55">
        <f>COUNTIF(C8:K8,8)</f>
        <v>1</v>
      </c>
      <c r="Q8" s="55">
        <f>COUNTIF(C8:K8,7)</f>
        <v>0</v>
      </c>
    </row>
    <row r="9" spans="1:17" ht="12.75">
      <c r="A9" s="72">
        <v>4</v>
      </c>
      <c r="B9" s="89" t="s">
        <v>84</v>
      </c>
      <c r="C9" s="89">
        <v>10</v>
      </c>
      <c r="D9" s="89">
        <v>10</v>
      </c>
      <c r="E9" s="89">
        <v>10</v>
      </c>
      <c r="F9" s="89">
        <v>10</v>
      </c>
      <c r="G9" s="89">
        <v>9</v>
      </c>
      <c r="H9" s="55">
        <f>SUM(C9:G9)</f>
        <v>49</v>
      </c>
      <c r="I9" s="89">
        <v>10</v>
      </c>
      <c r="J9" s="89">
        <v>7</v>
      </c>
      <c r="K9" s="89">
        <v>7</v>
      </c>
      <c r="L9" s="55">
        <f>SUM(I9:K9)</f>
        <v>24</v>
      </c>
      <c r="M9" s="55">
        <f>SUM(H9,L9)</f>
        <v>73</v>
      </c>
      <c r="N9" s="55">
        <f>COUNTIF(C9:K9,10)</f>
        <v>5</v>
      </c>
      <c r="O9" s="55">
        <f>COUNTIF(C9:K9,9)</f>
        <v>1</v>
      </c>
      <c r="P9" s="55">
        <f>COUNTIF(C9:K9,8)</f>
        <v>0</v>
      </c>
      <c r="Q9" s="55">
        <f>COUNTIF(C9:K9,7)</f>
        <v>2</v>
      </c>
    </row>
    <row r="10" spans="1:17" ht="12.75">
      <c r="A10" s="72">
        <v>5</v>
      </c>
      <c r="B10" s="89" t="s">
        <v>82</v>
      </c>
      <c r="C10" s="89">
        <v>10</v>
      </c>
      <c r="D10" s="89">
        <v>10</v>
      </c>
      <c r="E10" s="89">
        <v>9</v>
      </c>
      <c r="F10" s="89">
        <v>9</v>
      </c>
      <c r="G10" s="89">
        <v>9</v>
      </c>
      <c r="H10" s="55">
        <f>C10+D10+E10+F10+G10</f>
        <v>47</v>
      </c>
      <c r="I10" s="89">
        <v>9</v>
      </c>
      <c r="J10" s="89">
        <v>8</v>
      </c>
      <c r="K10" s="89">
        <v>6</v>
      </c>
      <c r="L10" s="55">
        <f>I10+J10+K10</f>
        <v>23</v>
      </c>
      <c r="M10" s="55">
        <f>H10+L10</f>
        <v>70</v>
      </c>
      <c r="N10" s="55">
        <f>COUNTIF(C10:K10,10)</f>
        <v>2</v>
      </c>
      <c r="O10" s="55">
        <f>COUNTIF(C10:K10,9)</f>
        <v>4</v>
      </c>
      <c r="P10" s="55">
        <f>COUNTIF(C10:K10,8)</f>
        <v>1</v>
      </c>
      <c r="Q10" s="55">
        <f>COUNTIF(C10:K10,7)</f>
        <v>0</v>
      </c>
    </row>
    <row r="11" spans="1:17" ht="13.5" thickBot="1">
      <c r="A11" s="73"/>
      <c r="B11" s="58"/>
      <c r="C11" s="58"/>
      <c r="D11" s="58"/>
      <c r="E11" s="58"/>
      <c r="F11" s="58"/>
      <c r="G11" s="58"/>
      <c r="H11" s="74">
        <f>SUM(H6:H10)</f>
        <v>240</v>
      </c>
      <c r="I11" s="58"/>
      <c r="J11" s="58"/>
      <c r="K11" s="58"/>
      <c r="L11" s="74">
        <f>SUM(L6:L10)</f>
        <v>130</v>
      </c>
      <c r="M11" s="74">
        <f>SUM(H11,L11)</f>
        <v>370</v>
      </c>
      <c r="N11" s="107">
        <f>SUM(N6:N10)</f>
        <v>19</v>
      </c>
      <c r="O11" s="58"/>
      <c r="P11" s="58"/>
      <c r="Q11" s="58"/>
    </row>
    <row r="12" spans="1:17" ht="13.5" thickTop="1">
      <c r="A12" s="73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3.5" thickBot="1">
      <c r="A13" s="73"/>
      <c r="B13" s="75" t="s">
        <v>5</v>
      </c>
      <c r="C13" s="90" t="s">
        <v>86</v>
      </c>
      <c r="D13" s="90"/>
      <c r="E13" s="90"/>
      <c r="F13" s="90"/>
      <c r="G13" s="90"/>
      <c r="H13" s="91">
        <v>76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3.5" thickTop="1">
      <c r="A14" s="3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8"/>
      <c r="O14" s="58"/>
      <c r="P14" s="58"/>
      <c r="Q14" s="58"/>
    </row>
    <row r="15" spans="1:17" ht="27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8"/>
      <c r="O15" s="58"/>
      <c r="P15" s="58"/>
      <c r="Q15" s="58"/>
    </row>
    <row r="16" spans="1:17" ht="27">
      <c r="A16" s="62"/>
      <c r="B16" s="63" t="s">
        <v>56</v>
      </c>
      <c r="C16" s="64" t="s">
        <v>43</v>
      </c>
      <c r="D16" s="65"/>
      <c r="E16" s="65"/>
      <c r="F16" s="65"/>
      <c r="G16" s="66"/>
      <c r="H16" s="67" t="s">
        <v>52</v>
      </c>
      <c r="I16" s="64" t="s">
        <v>44</v>
      </c>
      <c r="J16" s="68"/>
      <c r="K16" s="69"/>
      <c r="L16" s="67" t="s">
        <v>52</v>
      </c>
      <c r="M16" s="70" t="s">
        <v>36</v>
      </c>
      <c r="N16" s="71" t="s">
        <v>45</v>
      </c>
      <c r="O16" s="71" t="s">
        <v>53</v>
      </c>
      <c r="P16" s="71" t="s">
        <v>54</v>
      </c>
      <c r="Q16" s="71" t="s">
        <v>55</v>
      </c>
    </row>
    <row r="17" spans="1:17" ht="12.75">
      <c r="A17" s="55"/>
      <c r="B17" s="72" t="s">
        <v>23</v>
      </c>
      <c r="C17" s="72" t="s">
        <v>12</v>
      </c>
      <c r="D17" s="72" t="s">
        <v>16</v>
      </c>
      <c r="E17" s="72" t="s">
        <v>9</v>
      </c>
      <c r="F17" s="72" t="s">
        <v>10</v>
      </c>
      <c r="G17" s="72" t="s">
        <v>14</v>
      </c>
      <c r="H17" s="55"/>
      <c r="I17" s="72" t="s">
        <v>12</v>
      </c>
      <c r="J17" s="72" t="s">
        <v>16</v>
      </c>
      <c r="K17" s="72" t="s">
        <v>9</v>
      </c>
      <c r="L17" s="55"/>
      <c r="M17" s="55"/>
      <c r="N17" s="55"/>
      <c r="O17" s="55"/>
      <c r="P17" s="55"/>
      <c r="Q17" s="55"/>
    </row>
    <row r="18" spans="1:17" ht="12.75">
      <c r="A18" s="72">
        <v>1</v>
      </c>
      <c r="B18" s="89" t="s">
        <v>88</v>
      </c>
      <c r="C18" s="89">
        <v>10</v>
      </c>
      <c r="D18" s="89">
        <v>10</v>
      </c>
      <c r="E18" s="89">
        <v>10</v>
      </c>
      <c r="F18" s="89">
        <v>10</v>
      </c>
      <c r="G18" s="89">
        <v>10</v>
      </c>
      <c r="H18" s="55">
        <f>C18+D18+E18+F18+G18</f>
        <v>50</v>
      </c>
      <c r="I18" s="89">
        <v>10</v>
      </c>
      <c r="J18" s="89">
        <v>10</v>
      </c>
      <c r="K18" s="89">
        <v>10</v>
      </c>
      <c r="L18" s="55">
        <f>I18+J18+K18</f>
        <v>30</v>
      </c>
      <c r="M18" s="55">
        <f>H18+L18</f>
        <v>80</v>
      </c>
      <c r="N18" s="55">
        <f>COUNTIF(C18:K18,10)</f>
        <v>8</v>
      </c>
      <c r="O18" s="55">
        <f>COUNTIF(C18:K18,9)</f>
        <v>0</v>
      </c>
      <c r="P18" s="55">
        <f>COUNTIF(C18:K18,8)</f>
        <v>0</v>
      </c>
      <c r="Q18" s="55">
        <f>COUNTIF(C18:K18,7)</f>
        <v>0</v>
      </c>
    </row>
    <row r="19" spans="1:18" ht="12.75">
      <c r="A19" s="72">
        <v>2</v>
      </c>
      <c r="B19" s="89" t="s">
        <v>89</v>
      </c>
      <c r="C19" s="89">
        <v>10</v>
      </c>
      <c r="D19" s="89">
        <v>10</v>
      </c>
      <c r="E19" s="89">
        <v>10</v>
      </c>
      <c r="F19" s="89">
        <v>10</v>
      </c>
      <c r="G19" s="89">
        <v>10</v>
      </c>
      <c r="H19" s="55">
        <f>SUM(C19:G19)</f>
        <v>50</v>
      </c>
      <c r="I19" s="89">
        <v>10</v>
      </c>
      <c r="J19" s="89">
        <v>10</v>
      </c>
      <c r="K19" s="89">
        <v>9</v>
      </c>
      <c r="L19" s="55">
        <f>SUM(I19:K19)</f>
        <v>29</v>
      </c>
      <c r="M19" s="55">
        <f>SUM(H19,L19)</f>
        <v>79</v>
      </c>
      <c r="N19" s="55">
        <f>COUNTIF(C19:K19,10)</f>
        <v>7</v>
      </c>
      <c r="O19" s="55">
        <f>COUNTIF(C19:K19,9)</f>
        <v>1</v>
      </c>
      <c r="P19" s="55">
        <f>COUNTIF(C19:K19,8)</f>
        <v>0</v>
      </c>
      <c r="Q19" s="55">
        <f>COUNTIF(C19:K19,7)</f>
        <v>0</v>
      </c>
      <c r="R19" s="49"/>
    </row>
    <row r="20" spans="1:17" ht="12.75">
      <c r="A20" s="72">
        <v>3</v>
      </c>
      <c r="B20" s="89" t="s">
        <v>90</v>
      </c>
      <c r="C20" s="89">
        <v>10</v>
      </c>
      <c r="D20" s="89">
        <v>10</v>
      </c>
      <c r="E20" s="89">
        <v>10</v>
      </c>
      <c r="F20" s="89">
        <v>10</v>
      </c>
      <c r="G20" s="89">
        <v>10</v>
      </c>
      <c r="H20" s="55">
        <f>SUM(C20:G20)</f>
        <v>50</v>
      </c>
      <c r="I20" s="89">
        <v>10</v>
      </c>
      <c r="J20" s="89">
        <v>10</v>
      </c>
      <c r="K20" s="89">
        <v>9</v>
      </c>
      <c r="L20" s="55">
        <f>SUM(I20:K20)</f>
        <v>29</v>
      </c>
      <c r="M20" s="55">
        <f>SUM(H20,L20)</f>
        <v>79</v>
      </c>
      <c r="N20" s="55">
        <f>COUNTIF(C20:K20,10)</f>
        <v>7</v>
      </c>
      <c r="O20" s="55">
        <f>COUNTIF(C20:K20,9)</f>
        <v>1</v>
      </c>
      <c r="P20" s="55">
        <f>COUNTIF(C20:K20,8)</f>
        <v>0</v>
      </c>
      <c r="Q20" s="55">
        <f>COUNTIF(C20:K20,7)</f>
        <v>0</v>
      </c>
    </row>
    <row r="21" spans="1:17" ht="12.75">
      <c r="A21" s="72">
        <v>4</v>
      </c>
      <c r="B21" s="89" t="s">
        <v>87</v>
      </c>
      <c r="C21" s="89">
        <v>10</v>
      </c>
      <c r="D21" s="89">
        <v>10</v>
      </c>
      <c r="E21" s="89">
        <v>10</v>
      </c>
      <c r="F21" s="89">
        <v>10</v>
      </c>
      <c r="G21" s="89">
        <v>10</v>
      </c>
      <c r="H21" s="55">
        <f>C21+D21+E21+F21+G21</f>
        <v>50</v>
      </c>
      <c r="I21" s="89">
        <v>10</v>
      </c>
      <c r="J21" s="89">
        <v>10</v>
      </c>
      <c r="K21" s="89">
        <v>8</v>
      </c>
      <c r="L21" s="55">
        <f>I21+J21+K21</f>
        <v>28</v>
      </c>
      <c r="M21" s="55">
        <f>H21+L21</f>
        <v>78</v>
      </c>
      <c r="N21" s="55">
        <f>COUNTIF(C21:K21,10)</f>
        <v>7</v>
      </c>
      <c r="O21" s="55">
        <f>COUNTIF(C21:K21,9)</f>
        <v>0</v>
      </c>
      <c r="P21" s="55">
        <f>COUNTIF(C21:K21,8)</f>
        <v>1</v>
      </c>
      <c r="Q21" s="55">
        <f>COUNTIF(C21:K21,7)</f>
        <v>0</v>
      </c>
    </row>
    <row r="22" spans="1:17" ht="13.5" thickBot="1">
      <c r="A22" s="73"/>
      <c r="B22" s="58"/>
      <c r="C22" s="58"/>
      <c r="D22" s="58"/>
      <c r="E22" s="58"/>
      <c r="F22" s="58"/>
      <c r="G22" s="58"/>
      <c r="H22" s="74">
        <f>SUM(H18:H21)</f>
        <v>200</v>
      </c>
      <c r="I22" s="58"/>
      <c r="J22" s="58"/>
      <c r="K22" s="58"/>
      <c r="L22" s="74">
        <f>SUM(L18:L21)</f>
        <v>116</v>
      </c>
      <c r="M22" s="74">
        <f>SUM(M18:M21)</f>
        <v>316</v>
      </c>
      <c r="N22" s="58">
        <f>SUM(N18:N21)</f>
        <v>29</v>
      </c>
      <c r="O22" s="58"/>
      <c r="P22" s="58"/>
      <c r="Q22" s="58"/>
    </row>
    <row r="23" spans="1:17" ht="13.5" thickTop="1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3.5" thickBot="1">
      <c r="A25" s="73"/>
      <c r="B25" s="75" t="s">
        <v>19</v>
      </c>
      <c r="C25" s="90" t="s">
        <v>137</v>
      </c>
      <c r="D25" s="90"/>
      <c r="E25" s="90"/>
      <c r="F25" s="90"/>
      <c r="G25" s="90"/>
      <c r="H25" s="91">
        <v>80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3.5" thickTop="1">
      <c r="A26" s="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8"/>
      <c r="O26" s="58"/>
      <c r="P26" s="58"/>
      <c r="Q26" s="58"/>
    </row>
    <row r="27" spans="1:17" ht="27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8"/>
      <c r="O27" s="58"/>
      <c r="P27" s="58"/>
      <c r="Q27" s="58"/>
    </row>
    <row r="28" spans="1:17" ht="51">
      <c r="A28" s="62"/>
      <c r="B28" s="78" t="s">
        <v>57</v>
      </c>
      <c r="C28" s="64" t="s">
        <v>43</v>
      </c>
      <c r="D28" s="65"/>
      <c r="E28" s="65"/>
      <c r="F28" s="65"/>
      <c r="G28" s="66"/>
      <c r="H28" s="67" t="s">
        <v>52</v>
      </c>
      <c r="I28" s="64" t="s">
        <v>44</v>
      </c>
      <c r="J28" s="68"/>
      <c r="K28" s="69"/>
      <c r="L28" s="67" t="s">
        <v>52</v>
      </c>
      <c r="M28" s="70" t="s">
        <v>36</v>
      </c>
      <c r="N28" s="71" t="s">
        <v>45</v>
      </c>
      <c r="O28" s="71" t="s">
        <v>53</v>
      </c>
      <c r="P28" s="71" t="s">
        <v>54</v>
      </c>
      <c r="Q28" s="71" t="s">
        <v>55</v>
      </c>
    </row>
    <row r="29" spans="1:17" ht="12.75">
      <c r="A29" s="55"/>
      <c r="B29" s="72" t="s">
        <v>23</v>
      </c>
      <c r="C29" s="72" t="s">
        <v>12</v>
      </c>
      <c r="D29" s="72" t="s">
        <v>16</v>
      </c>
      <c r="E29" s="72" t="s">
        <v>9</v>
      </c>
      <c r="F29" s="72" t="s">
        <v>10</v>
      </c>
      <c r="G29" s="72" t="s">
        <v>14</v>
      </c>
      <c r="H29" s="55"/>
      <c r="I29" s="72" t="s">
        <v>12</v>
      </c>
      <c r="J29" s="72" t="s">
        <v>16</v>
      </c>
      <c r="K29" s="72" t="s">
        <v>9</v>
      </c>
      <c r="L29" s="55"/>
      <c r="M29" s="55"/>
      <c r="N29" s="55"/>
      <c r="O29" s="55"/>
      <c r="P29" s="55"/>
      <c r="Q29" s="55"/>
    </row>
    <row r="30" spans="1:17" ht="12.75">
      <c r="A30" s="72">
        <v>1</v>
      </c>
      <c r="B30" s="89" t="s">
        <v>93</v>
      </c>
      <c r="C30" s="89">
        <v>10</v>
      </c>
      <c r="D30" s="89">
        <v>10</v>
      </c>
      <c r="E30" s="89">
        <v>10</v>
      </c>
      <c r="F30" s="89">
        <v>9</v>
      </c>
      <c r="G30" s="89">
        <v>9</v>
      </c>
      <c r="H30" s="55">
        <f>SUM(C30:G30)</f>
        <v>48</v>
      </c>
      <c r="I30" s="89">
        <v>10</v>
      </c>
      <c r="J30" s="89">
        <v>9</v>
      </c>
      <c r="K30" s="89">
        <v>9</v>
      </c>
      <c r="L30" s="55">
        <f>SUM(I30:K30)</f>
        <v>28</v>
      </c>
      <c r="M30" s="55">
        <f>SUM(H30,L30)</f>
        <v>76</v>
      </c>
      <c r="N30" s="55">
        <f>COUNTIF(C30:K30,10)</f>
        <v>4</v>
      </c>
      <c r="O30" s="55">
        <f>COUNTIF(C30:K30,9)</f>
        <v>4</v>
      </c>
      <c r="P30" s="55">
        <f>COUNTIF(C30:K30,8)</f>
        <v>0</v>
      </c>
      <c r="Q30" s="55">
        <f>COUNTIF(C30:K30,7)</f>
        <v>0</v>
      </c>
    </row>
    <row r="31" spans="1:17" ht="12.75">
      <c r="A31" s="72">
        <v>2</v>
      </c>
      <c r="B31" s="89" t="s">
        <v>91</v>
      </c>
      <c r="C31" s="89">
        <v>10</v>
      </c>
      <c r="D31" s="89">
        <v>9</v>
      </c>
      <c r="E31" s="89">
        <v>9</v>
      </c>
      <c r="F31" s="89">
        <v>9</v>
      </c>
      <c r="G31" s="89">
        <v>9</v>
      </c>
      <c r="H31" s="55">
        <f>C31+D31+E31+F31+G31</f>
        <v>46</v>
      </c>
      <c r="I31" s="89">
        <v>10</v>
      </c>
      <c r="J31" s="89">
        <v>9</v>
      </c>
      <c r="K31" s="89">
        <v>8</v>
      </c>
      <c r="L31" s="55">
        <f>I31+J31+K31</f>
        <v>27</v>
      </c>
      <c r="M31" s="55">
        <f>H31+L31</f>
        <v>73</v>
      </c>
      <c r="N31" s="55">
        <f>COUNTIF(C31:K31,10)</f>
        <v>2</v>
      </c>
      <c r="O31" s="55">
        <f>COUNTIF(C31:K31,9)</f>
        <v>5</v>
      </c>
      <c r="P31" s="55">
        <f>COUNTIF(C31:K31,8)</f>
        <v>1</v>
      </c>
      <c r="Q31" s="55">
        <f>COUNTIF(C31:K31,7)</f>
        <v>0</v>
      </c>
    </row>
    <row r="32" spans="1:17" ht="12.75">
      <c r="A32" s="72">
        <v>3</v>
      </c>
      <c r="B32" s="89" t="s">
        <v>92</v>
      </c>
      <c r="C32" s="89">
        <v>10</v>
      </c>
      <c r="D32" s="89">
        <v>10</v>
      </c>
      <c r="E32" s="89">
        <v>9</v>
      </c>
      <c r="F32" s="89">
        <v>9</v>
      </c>
      <c r="G32" s="89">
        <v>8</v>
      </c>
      <c r="H32" s="55">
        <f>C32+D32+E32+F32+G32</f>
        <v>46</v>
      </c>
      <c r="I32" s="89">
        <v>9</v>
      </c>
      <c r="J32" s="89">
        <v>8</v>
      </c>
      <c r="K32" s="89">
        <v>8</v>
      </c>
      <c r="L32" s="55">
        <f>I32+J32+K32</f>
        <v>25</v>
      </c>
      <c r="M32" s="55">
        <f>H32+L32</f>
        <v>71</v>
      </c>
      <c r="N32" s="55">
        <f>COUNTIF(C32:K32,10)</f>
        <v>2</v>
      </c>
      <c r="O32" s="55">
        <f>COUNTIF(C32:K32,9)</f>
        <v>3</v>
      </c>
      <c r="P32" s="55">
        <f>COUNTIF(C32:K32,8)</f>
        <v>3</v>
      </c>
      <c r="Q32" s="55">
        <f>COUNTIF(C32:K32,7)</f>
        <v>0</v>
      </c>
    </row>
    <row r="33" spans="1:17" ht="12.75">
      <c r="A33" s="72">
        <v>4</v>
      </c>
      <c r="B33" s="89" t="s">
        <v>94</v>
      </c>
      <c r="C33" s="89">
        <v>10</v>
      </c>
      <c r="D33" s="89">
        <v>9</v>
      </c>
      <c r="E33" s="89">
        <v>9</v>
      </c>
      <c r="F33" s="89">
        <v>9</v>
      </c>
      <c r="G33" s="89">
        <v>9</v>
      </c>
      <c r="H33" s="55">
        <f>SUM(C33:G33)</f>
        <v>46</v>
      </c>
      <c r="I33" s="89">
        <v>7</v>
      </c>
      <c r="J33" s="89">
        <v>7</v>
      </c>
      <c r="K33" s="89">
        <v>5</v>
      </c>
      <c r="L33" s="55">
        <f>SUM(I33:K33)</f>
        <v>19</v>
      </c>
      <c r="M33" s="55">
        <f>SUM(H33,L33)</f>
        <v>65</v>
      </c>
      <c r="N33" s="55">
        <f>COUNTIF(C33:K33,10)</f>
        <v>1</v>
      </c>
      <c r="O33" s="55">
        <f>COUNTIF(C33:K33,9)</f>
        <v>4</v>
      </c>
      <c r="P33" s="55">
        <f>COUNTIF(C33:K33,8)</f>
        <v>0</v>
      </c>
      <c r="Q33" s="55">
        <f>COUNTIF(C33:K33,7)</f>
        <v>2</v>
      </c>
    </row>
    <row r="34" spans="1:17" ht="13.5" thickBot="1">
      <c r="A34" s="73"/>
      <c r="B34" s="58"/>
      <c r="C34" s="58"/>
      <c r="D34" s="58"/>
      <c r="E34" s="58"/>
      <c r="F34" s="58"/>
      <c r="G34" s="58"/>
      <c r="H34" s="74">
        <f>SUM(H30:H33)</f>
        <v>186</v>
      </c>
      <c r="I34" s="58"/>
      <c r="J34" s="58"/>
      <c r="K34" s="58"/>
      <c r="L34" s="74">
        <f>SUM(L30:L33)</f>
        <v>99</v>
      </c>
      <c r="M34" s="74">
        <f>SUM(M30:M33)</f>
        <v>285</v>
      </c>
      <c r="N34" s="23"/>
      <c r="O34" s="23"/>
      <c r="P34" s="23"/>
      <c r="Q34" s="23"/>
    </row>
    <row r="35" spans="1:17" ht="13.5" thickTop="1">
      <c r="A35" s="7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3"/>
      <c r="O35" s="23"/>
      <c r="P35" s="23"/>
      <c r="Q35" s="23"/>
    </row>
    <row r="36" spans="1:17" ht="13.5" thickBot="1">
      <c r="A36" s="33"/>
      <c r="B36" s="75" t="s">
        <v>19</v>
      </c>
      <c r="C36" s="90" t="s">
        <v>93</v>
      </c>
      <c r="D36" s="90"/>
      <c r="E36" s="90"/>
      <c r="F36" s="90"/>
      <c r="G36" s="90"/>
      <c r="H36" s="91">
        <v>76</v>
      </c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4.25" thickBot="1" thickTop="1">
      <c r="A37" s="33"/>
      <c r="B37" s="58"/>
      <c r="C37" s="79"/>
      <c r="D37" s="79"/>
      <c r="E37" s="79"/>
      <c r="F37" s="79"/>
      <c r="G37" s="79"/>
      <c r="H37" s="58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3.5" thickBot="1">
      <c r="A38" s="33"/>
      <c r="B38" s="98" t="s">
        <v>36</v>
      </c>
      <c r="C38" s="99"/>
      <c r="D38" s="99"/>
      <c r="E38" s="99"/>
      <c r="F38" s="99"/>
      <c r="G38" s="99"/>
      <c r="H38" s="100">
        <f>H11+H22+H34</f>
        <v>626</v>
      </c>
      <c r="I38" s="100"/>
      <c r="J38" s="100"/>
      <c r="K38" s="100"/>
      <c r="L38" s="100">
        <f>L11+L22+L34</f>
        <v>345</v>
      </c>
      <c r="M38" s="101">
        <f>M11+M22+M34</f>
        <v>971</v>
      </c>
      <c r="N38" s="23"/>
      <c r="O38" s="23"/>
      <c r="P38" s="23"/>
      <c r="Q38" s="23"/>
    </row>
    <row r="39" spans="1:17" ht="12.75">
      <c r="A39" s="3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8">
      <c r="A40" s="33"/>
      <c r="B40" s="80" t="s">
        <v>58</v>
      </c>
      <c r="C40" s="80"/>
      <c r="D40" s="80"/>
      <c r="E40" s="80"/>
      <c r="F40" s="80"/>
      <c r="G40" s="80"/>
      <c r="H40" s="80" t="s">
        <v>59</v>
      </c>
      <c r="I40" s="80"/>
      <c r="J40" s="80"/>
      <c r="K40" s="80"/>
      <c r="L40" s="80"/>
      <c r="M40" s="80"/>
      <c r="N40" s="23"/>
      <c r="O40" s="23"/>
      <c r="P40" s="23"/>
      <c r="Q40" s="23"/>
    </row>
    <row r="41" spans="1:17" ht="12.75">
      <c r="A41" s="3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3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3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3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printOptions/>
  <pageMargins left="0.75" right="0.59" top="1" bottom="1" header="0.4921259845" footer="0.4921259845"/>
  <pageSetup horizontalDpi="203" verticalDpi="203" orientation="portrait" paperSize="9" r:id="rId2"/>
  <headerFooter alignWithMargins="0">
    <oddFooter>&amp;L&amp;D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R44"/>
  <sheetViews>
    <sheetView showGridLines="0" workbookViewId="0" topLeftCell="A1">
      <pane ySplit="3" topLeftCell="BM4" activePane="bottomLeft" state="frozen"/>
      <selection pane="topLeft" activeCell="C13" sqref="C13:H13"/>
      <selection pane="bottomLeft" activeCell="I13" sqref="I13"/>
    </sheetView>
  </sheetViews>
  <sheetFormatPr defaultColWidth="11.421875" defaultRowHeight="12.75"/>
  <cols>
    <col min="1" max="1" width="5.140625" style="5" customWidth="1"/>
    <col min="2" max="2" width="17.28125" style="3" customWidth="1"/>
    <col min="3" max="7" width="3.28125" style="3" customWidth="1"/>
    <col min="8" max="8" width="7.421875" style="3" customWidth="1"/>
    <col min="9" max="11" width="3.28125" style="3" customWidth="1"/>
    <col min="12" max="12" width="7.00390625" style="3" customWidth="1"/>
    <col min="13" max="13" width="8.140625" style="3" customWidth="1"/>
    <col min="14" max="17" width="4.28125" style="3" customWidth="1"/>
    <col min="18" max="16384" width="11.421875" style="3" customWidth="1"/>
  </cols>
  <sheetData>
    <row r="1" spans="1:17" s="47" customFormat="1" ht="26.2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47" customFormat="1" ht="25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</row>
    <row r="3" spans="1:17" s="48" customFormat="1" ht="27">
      <c r="A3" s="59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s="48" customFormat="1" ht="27">
      <c r="A4" s="62"/>
      <c r="B4" s="63" t="s">
        <v>51</v>
      </c>
      <c r="C4" s="64" t="s">
        <v>43</v>
      </c>
      <c r="D4" s="65"/>
      <c r="E4" s="65"/>
      <c r="F4" s="65"/>
      <c r="G4" s="66"/>
      <c r="H4" s="67" t="s">
        <v>52</v>
      </c>
      <c r="I4" s="64" t="s">
        <v>44</v>
      </c>
      <c r="J4" s="68"/>
      <c r="K4" s="69"/>
      <c r="L4" s="67" t="s">
        <v>52</v>
      </c>
      <c r="M4" s="70" t="s">
        <v>36</v>
      </c>
      <c r="N4" s="71" t="s">
        <v>45</v>
      </c>
      <c r="O4" s="71" t="s">
        <v>53</v>
      </c>
      <c r="P4" s="71" t="s">
        <v>54</v>
      </c>
      <c r="Q4" s="71" t="s">
        <v>55</v>
      </c>
    </row>
    <row r="5" spans="1:17" ht="12" customHeight="1">
      <c r="A5" s="55"/>
      <c r="B5" s="72" t="s">
        <v>23</v>
      </c>
      <c r="C5" s="72" t="s">
        <v>12</v>
      </c>
      <c r="D5" s="72" t="s">
        <v>16</v>
      </c>
      <c r="E5" s="72" t="s">
        <v>9</v>
      </c>
      <c r="F5" s="72" t="s">
        <v>10</v>
      </c>
      <c r="G5" s="72" t="s">
        <v>14</v>
      </c>
      <c r="H5" s="55"/>
      <c r="I5" s="72" t="s">
        <v>12</v>
      </c>
      <c r="J5" s="72" t="s">
        <v>16</v>
      </c>
      <c r="K5" s="72" t="s">
        <v>9</v>
      </c>
      <c r="L5" s="55"/>
      <c r="M5" s="55"/>
      <c r="N5" s="55"/>
      <c r="O5" s="55"/>
      <c r="P5" s="55"/>
      <c r="Q5" s="55"/>
    </row>
    <row r="6" spans="1:17" ht="12.75">
      <c r="A6" s="72">
        <v>1</v>
      </c>
      <c r="B6" s="89" t="s">
        <v>110</v>
      </c>
      <c r="C6" s="89">
        <v>10</v>
      </c>
      <c r="D6" s="89">
        <v>10</v>
      </c>
      <c r="E6" s="89">
        <v>9</v>
      </c>
      <c r="F6" s="89">
        <v>9</v>
      </c>
      <c r="G6" s="89">
        <v>8</v>
      </c>
      <c r="H6" s="55">
        <f>SUM(C6:G6)</f>
        <v>46</v>
      </c>
      <c r="I6" s="89">
        <v>10</v>
      </c>
      <c r="J6" s="89">
        <v>10</v>
      </c>
      <c r="K6" s="89">
        <v>9</v>
      </c>
      <c r="L6" s="55">
        <f>SUM(I6:K6)</f>
        <v>29</v>
      </c>
      <c r="M6" s="55">
        <f>SUM(H6,L6)</f>
        <v>75</v>
      </c>
      <c r="N6" s="55">
        <f>COUNTIF(C6:K6,10)</f>
        <v>4</v>
      </c>
      <c r="O6" s="55">
        <f>COUNTIF(C6:K6,9)</f>
        <v>3</v>
      </c>
      <c r="P6" s="55">
        <f>COUNTIF(C6:K6,8)</f>
        <v>1</v>
      </c>
      <c r="Q6" s="55">
        <f>COUNTIF(C6:K6,7)</f>
        <v>0</v>
      </c>
    </row>
    <row r="7" spans="1:17" ht="12.75">
      <c r="A7" s="72">
        <v>2</v>
      </c>
      <c r="B7" s="89" t="s">
        <v>108</v>
      </c>
      <c r="C7" s="89">
        <v>10</v>
      </c>
      <c r="D7" s="89">
        <v>10</v>
      </c>
      <c r="E7" s="89">
        <v>9</v>
      </c>
      <c r="F7" s="89">
        <v>9</v>
      </c>
      <c r="G7" s="89">
        <v>9</v>
      </c>
      <c r="H7" s="55">
        <f>C7+D7+E7+F7+G7</f>
        <v>47</v>
      </c>
      <c r="I7" s="89">
        <v>10</v>
      </c>
      <c r="J7" s="89">
        <v>9</v>
      </c>
      <c r="K7" s="89">
        <v>9</v>
      </c>
      <c r="L7" s="55">
        <f>I7+J7+K7</f>
        <v>28</v>
      </c>
      <c r="M7" s="55">
        <f>H7+L7</f>
        <v>75</v>
      </c>
      <c r="N7" s="55">
        <f>COUNTIF(C7:K7,10)</f>
        <v>3</v>
      </c>
      <c r="O7" s="55">
        <f>COUNTIF(C7:K7,9)</f>
        <v>5</v>
      </c>
      <c r="P7" s="55">
        <f>COUNTIF(C7:K7,8)</f>
        <v>0</v>
      </c>
      <c r="Q7" s="55">
        <f>COUNTIF(C7:K7,7)</f>
        <v>0</v>
      </c>
    </row>
    <row r="8" spans="1:17" ht="12.75">
      <c r="A8" s="72">
        <v>3</v>
      </c>
      <c r="B8" s="89" t="s">
        <v>111</v>
      </c>
      <c r="C8" s="89">
        <v>10</v>
      </c>
      <c r="D8" s="89">
        <v>10</v>
      </c>
      <c r="E8" s="89">
        <v>9</v>
      </c>
      <c r="F8" s="89">
        <v>9</v>
      </c>
      <c r="G8" s="89">
        <v>8</v>
      </c>
      <c r="H8" s="55">
        <f>SUM(C8:G8)</f>
        <v>46</v>
      </c>
      <c r="I8" s="89">
        <v>9</v>
      </c>
      <c r="J8" s="89">
        <v>9</v>
      </c>
      <c r="K8" s="89">
        <v>9</v>
      </c>
      <c r="L8" s="55">
        <f>SUM(I8:K8)</f>
        <v>27</v>
      </c>
      <c r="M8" s="55">
        <f>SUM(H8,L8)</f>
        <v>73</v>
      </c>
      <c r="N8" s="55">
        <f>COUNTIF(C8:K8,10)</f>
        <v>2</v>
      </c>
      <c r="O8" s="55">
        <f>COUNTIF(C8:K8,9)</f>
        <v>5</v>
      </c>
      <c r="P8" s="55">
        <f>COUNTIF(C8:K8,8)</f>
        <v>1</v>
      </c>
      <c r="Q8" s="55">
        <f>COUNTIF(C8:K8,7)</f>
        <v>0</v>
      </c>
    </row>
    <row r="9" spans="1:17" ht="12.75">
      <c r="A9" s="72">
        <v>4</v>
      </c>
      <c r="B9" s="89" t="s">
        <v>112</v>
      </c>
      <c r="C9" s="89">
        <v>10</v>
      </c>
      <c r="D9" s="89">
        <v>10</v>
      </c>
      <c r="E9" s="89">
        <v>10</v>
      </c>
      <c r="F9" s="89">
        <v>9</v>
      </c>
      <c r="G9" s="89">
        <v>9</v>
      </c>
      <c r="H9" s="55">
        <f>SUM(C9:G9)</f>
        <v>48</v>
      </c>
      <c r="I9" s="89">
        <v>10</v>
      </c>
      <c r="J9" s="89">
        <v>8</v>
      </c>
      <c r="K9" s="89">
        <v>7</v>
      </c>
      <c r="L9" s="55">
        <f>SUM(I9:K9)</f>
        <v>25</v>
      </c>
      <c r="M9" s="55">
        <f>SUM(H9,L9)</f>
        <v>73</v>
      </c>
      <c r="N9" s="55">
        <f>COUNTIF(C9:K9,10)</f>
        <v>4</v>
      </c>
      <c r="O9" s="55">
        <f>COUNTIF(C9:K9,9)</f>
        <v>2</v>
      </c>
      <c r="P9" s="55">
        <f>COUNTIF(C9:K9,8)</f>
        <v>1</v>
      </c>
      <c r="Q9" s="55">
        <f>COUNTIF(C9:K9,7)</f>
        <v>1</v>
      </c>
    </row>
    <row r="10" spans="1:17" ht="12.75">
      <c r="A10" s="72">
        <v>5</v>
      </c>
      <c r="B10" s="89" t="s">
        <v>109</v>
      </c>
      <c r="C10" s="89">
        <v>10</v>
      </c>
      <c r="D10" s="89">
        <v>10</v>
      </c>
      <c r="E10" s="89">
        <v>10</v>
      </c>
      <c r="F10" s="89">
        <v>9</v>
      </c>
      <c r="G10" s="89">
        <v>8</v>
      </c>
      <c r="H10" s="55">
        <f>C10+D10+E10+F10+G10</f>
        <v>47</v>
      </c>
      <c r="I10" s="89">
        <v>10</v>
      </c>
      <c r="J10" s="89">
        <v>8</v>
      </c>
      <c r="K10" s="89">
        <v>7</v>
      </c>
      <c r="L10" s="55">
        <f>I10+J10+K10</f>
        <v>25</v>
      </c>
      <c r="M10" s="55">
        <f>H10+L10</f>
        <v>72</v>
      </c>
      <c r="N10" s="55">
        <f>COUNTIF(C10:K10,10)</f>
        <v>4</v>
      </c>
      <c r="O10" s="55">
        <f>COUNTIF(C10:K10,9)</f>
        <v>1</v>
      </c>
      <c r="P10" s="55">
        <f>COUNTIF(C10:K10,8)</f>
        <v>2</v>
      </c>
      <c r="Q10" s="55">
        <f>COUNTIF(C10:K10,7)</f>
        <v>1</v>
      </c>
    </row>
    <row r="11" spans="1:17" ht="13.5" thickBot="1">
      <c r="A11" s="73"/>
      <c r="B11" s="58"/>
      <c r="C11" s="58"/>
      <c r="D11" s="58"/>
      <c r="E11" s="58"/>
      <c r="F11" s="58"/>
      <c r="G11" s="58"/>
      <c r="H11" s="74">
        <f>SUM(H6:H10)</f>
        <v>234</v>
      </c>
      <c r="I11" s="58"/>
      <c r="J11" s="58"/>
      <c r="K11" s="58"/>
      <c r="L11" s="74">
        <f>SUM(L6:L10)</f>
        <v>134</v>
      </c>
      <c r="M11" s="74">
        <f>SUM(H11,L11)</f>
        <v>368</v>
      </c>
      <c r="N11" s="58"/>
      <c r="O11" s="58"/>
      <c r="P11" s="58"/>
      <c r="Q11" s="58"/>
    </row>
    <row r="12" spans="1:17" ht="13.5" thickTop="1">
      <c r="A12" s="73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3.5" thickBot="1">
      <c r="A13" s="73"/>
      <c r="B13" s="75" t="s">
        <v>5</v>
      </c>
      <c r="C13" s="90" t="s">
        <v>110</v>
      </c>
      <c r="D13" s="90"/>
      <c r="E13" s="90"/>
      <c r="F13" s="90"/>
      <c r="G13" s="90"/>
      <c r="H13" s="91">
        <v>75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3.5" thickTop="1">
      <c r="A14" s="3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8"/>
      <c r="O14" s="58"/>
      <c r="P14" s="58"/>
      <c r="Q14" s="58"/>
    </row>
    <row r="15" spans="1:17" ht="27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8"/>
      <c r="O15" s="58"/>
      <c r="P15" s="58"/>
      <c r="Q15" s="58"/>
    </row>
    <row r="16" spans="1:17" ht="27">
      <c r="A16" s="62"/>
      <c r="B16" s="63" t="s">
        <v>56</v>
      </c>
      <c r="C16" s="64" t="s">
        <v>43</v>
      </c>
      <c r="D16" s="65"/>
      <c r="E16" s="65"/>
      <c r="F16" s="65"/>
      <c r="G16" s="66"/>
      <c r="H16" s="67" t="s">
        <v>52</v>
      </c>
      <c r="I16" s="64" t="s">
        <v>44</v>
      </c>
      <c r="J16" s="68"/>
      <c r="K16" s="69"/>
      <c r="L16" s="67" t="s">
        <v>52</v>
      </c>
      <c r="M16" s="70" t="s">
        <v>36</v>
      </c>
      <c r="N16" s="71" t="s">
        <v>45</v>
      </c>
      <c r="O16" s="71" t="s">
        <v>53</v>
      </c>
      <c r="P16" s="71" t="s">
        <v>54</v>
      </c>
      <c r="Q16" s="71" t="s">
        <v>55</v>
      </c>
    </row>
    <row r="17" spans="1:17" ht="12.75">
      <c r="A17" s="55"/>
      <c r="B17" s="72" t="s">
        <v>23</v>
      </c>
      <c r="C17" s="72" t="s">
        <v>12</v>
      </c>
      <c r="D17" s="72" t="s">
        <v>16</v>
      </c>
      <c r="E17" s="72" t="s">
        <v>9</v>
      </c>
      <c r="F17" s="72" t="s">
        <v>10</v>
      </c>
      <c r="G17" s="72" t="s">
        <v>14</v>
      </c>
      <c r="H17" s="55"/>
      <c r="I17" s="72" t="s">
        <v>12</v>
      </c>
      <c r="J17" s="72" t="s">
        <v>16</v>
      </c>
      <c r="K17" s="72" t="s">
        <v>9</v>
      </c>
      <c r="L17" s="55"/>
      <c r="M17" s="55"/>
      <c r="N17" s="55"/>
      <c r="O17" s="55"/>
      <c r="P17" s="55"/>
      <c r="Q17" s="55"/>
    </row>
    <row r="18" spans="1:17" ht="12.75">
      <c r="A18" s="72">
        <v>1</v>
      </c>
      <c r="B18" s="89" t="s">
        <v>113</v>
      </c>
      <c r="C18" s="89">
        <v>10</v>
      </c>
      <c r="D18" s="89">
        <v>10</v>
      </c>
      <c r="E18" s="89">
        <v>10</v>
      </c>
      <c r="F18" s="89">
        <v>9</v>
      </c>
      <c r="G18" s="89">
        <v>9</v>
      </c>
      <c r="H18" s="55">
        <f>C18+D18+E18+F18+G18</f>
        <v>48</v>
      </c>
      <c r="I18" s="89">
        <v>10</v>
      </c>
      <c r="J18" s="89">
        <v>9</v>
      </c>
      <c r="K18" s="89">
        <v>9</v>
      </c>
      <c r="L18" s="55">
        <f>I18+J18+K18</f>
        <v>28</v>
      </c>
      <c r="M18" s="55">
        <f>H18+L18</f>
        <v>76</v>
      </c>
      <c r="N18" s="55">
        <f>COUNTIF(C18:K18,10)</f>
        <v>4</v>
      </c>
      <c r="O18" s="55">
        <f>COUNTIF(C18:K18,9)</f>
        <v>4</v>
      </c>
      <c r="P18" s="55">
        <f>COUNTIF(C18:K18,8)</f>
        <v>0</v>
      </c>
      <c r="Q18" s="55">
        <f>COUNTIF(C18:K18,7)</f>
        <v>0</v>
      </c>
    </row>
    <row r="19" spans="1:18" ht="12.75">
      <c r="A19" s="72">
        <v>2</v>
      </c>
      <c r="B19" s="89" t="s">
        <v>114</v>
      </c>
      <c r="C19" s="89">
        <v>10</v>
      </c>
      <c r="D19" s="89">
        <v>10</v>
      </c>
      <c r="E19" s="89">
        <v>10</v>
      </c>
      <c r="F19" s="89">
        <v>10</v>
      </c>
      <c r="G19" s="89">
        <v>10</v>
      </c>
      <c r="H19" s="55">
        <f>C19+D19+E19+F19+G19</f>
        <v>50</v>
      </c>
      <c r="I19" s="89">
        <v>9</v>
      </c>
      <c r="J19" s="89">
        <v>9</v>
      </c>
      <c r="K19" s="89">
        <v>8</v>
      </c>
      <c r="L19" s="55">
        <f>I19+J19+K19</f>
        <v>26</v>
      </c>
      <c r="M19" s="55">
        <f>H19+L19</f>
        <v>76</v>
      </c>
      <c r="N19" s="55">
        <f>COUNTIF(C19:K19,10)</f>
        <v>5</v>
      </c>
      <c r="O19" s="55">
        <f>COUNTIF(C19:K19,9)</f>
        <v>2</v>
      </c>
      <c r="P19" s="55">
        <f>COUNTIF(C19:K19,8)</f>
        <v>1</v>
      </c>
      <c r="Q19" s="55">
        <f>COUNTIF(C19:K19,7)</f>
        <v>0</v>
      </c>
      <c r="R19" s="49"/>
    </row>
    <row r="20" spans="1:17" ht="12.75">
      <c r="A20" s="72">
        <v>3</v>
      </c>
      <c r="B20" s="89" t="s">
        <v>115</v>
      </c>
      <c r="C20" s="89">
        <v>10</v>
      </c>
      <c r="D20" s="89">
        <v>10</v>
      </c>
      <c r="E20" s="89">
        <v>9</v>
      </c>
      <c r="F20" s="89">
        <v>9</v>
      </c>
      <c r="G20" s="89">
        <v>9</v>
      </c>
      <c r="H20" s="55">
        <f>SUM(C20:G20)</f>
        <v>47</v>
      </c>
      <c r="I20" s="89">
        <v>10</v>
      </c>
      <c r="J20" s="89">
        <v>8</v>
      </c>
      <c r="K20" s="89">
        <v>8</v>
      </c>
      <c r="L20" s="55">
        <f>SUM(I20:K20)</f>
        <v>26</v>
      </c>
      <c r="M20" s="55">
        <f>SUM(H20,L20)</f>
        <v>73</v>
      </c>
      <c r="N20" s="55">
        <f>COUNTIF(C20:K20,10)</f>
        <v>3</v>
      </c>
      <c r="O20" s="55">
        <f>COUNTIF(C20:K20,9)</f>
        <v>3</v>
      </c>
      <c r="P20" s="55">
        <f>COUNTIF(C20:K20,8)</f>
        <v>2</v>
      </c>
      <c r="Q20" s="55">
        <f>COUNTIF(C20:K20,7)</f>
        <v>0</v>
      </c>
    </row>
    <row r="21" spans="1:17" ht="12.75">
      <c r="A21" s="72">
        <v>4</v>
      </c>
      <c r="B21" s="89" t="s">
        <v>116</v>
      </c>
      <c r="C21" s="89">
        <v>10</v>
      </c>
      <c r="D21" s="89">
        <v>10</v>
      </c>
      <c r="E21" s="89">
        <v>10</v>
      </c>
      <c r="F21" s="89">
        <v>10</v>
      </c>
      <c r="G21" s="89">
        <v>9</v>
      </c>
      <c r="H21" s="55">
        <f>SUM(C21:G21)</f>
        <v>49</v>
      </c>
      <c r="I21" s="89">
        <v>9</v>
      </c>
      <c r="J21" s="89">
        <v>9</v>
      </c>
      <c r="K21" s="89">
        <v>6</v>
      </c>
      <c r="L21" s="55">
        <f>SUM(I21:K21)</f>
        <v>24</v>
      </c>
      <c r="M21" s="55">
        <f>SUM(H21,L21)</f>
        <v>73</v>
      </c>
      <c r="N21" s="55">
        <f>COUNTIF(C21:K21,10)</f>
        <v>4</v>
      </c>
      <c r="O21" s="55">
        <f>COUNTIF(C21:K21,9)</f>
        <v>3</v>
      </c>
      <c r="P21" s="55">
        <f>COUNTIF(C21:K21,8)</f>
        <v>0</v>
      </c>
      <c r="Q21" s="55">
        <f>COUNTIF(C21:K21,7)</f>
        <v>0</v>
      </c>
    </row>
    <row r="22" spans="1:17" ht="13.5" thickBot="1">
      <c r="A22" s="73"/>
      <c r="B22" s="58"/>
      <c r="C22" s="58"/>
      <c r="D22" s="58"/>
      <c r="E22" s="58"/>
      <c r="F22" s="58"/>
      <c r="G22" s="58"/>
      <c r="H22" s="74">
        <f>SUM(H18:H21)</f>
        <v>194</v>
      </c>
      <c r="I22" s="58"/>
      <c r="J22" s="58"/>
      <c r="K22" s="58"/>
      <c r="L22" s="74">
        <f>SUM(L18:L21)</f>
        <v>104</v>
      </c>
      <c r="M22" s="74">
        <f>SUM(M18:M21)</f>
        <v>298</v>
      </c>
      <c r="N22" s="58"/>
      <c r="O22" s="58"/>
      <c r="P22" s="58"/>
      <c r="Q22" s="58"/>
    </row>
    <row r="23" spans="1:17" ht="13.5" thickTop="1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3.5" thickBot="1">
      <c r="A25" s="73"/>
      <c r="B25" s="75" t="s">
        <v>19</v>
      </c>
      <c r="C25" s="90" t="s">
        <v>113</v>
      </c>
      <c r="D25" s="90"/>
      <c r="E25" s="90"/>
      <c r="F25" s="90"/>
      <c r="G25" s="90"/>
      <c r="H25" s="91">
        <v>76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3.5" thickTop="1">
      <c r="A26" s="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8"/>
      <c r="O26" s="58"/>
      <c r="P26" s="58"/>
      <c r="Q26" s="58"/>
    </row>
    <row r="27" spans="1:17" ht="27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8"/>
      <c r="O27" s="58"/>
      <c r="P27" s="58"/>
      <c r="Q27" s="58"/>
    </row>
    <row r="28" spans="1:17" ht="51">
      <c r="A28" s="62"/>
      <c r="B28" s="78" t="s">
        <v>57</v>
      </c>
      <c r="C28" s="64" t="s">
        <v>43</v>
      </c>
      <c r="D28" s="65"/>
      <c r="E28" s="65"/>
      <c r="F28" s="65"/>
      <c r="G28" s="66"/>
      <c r="H28" s="67" t="s">
        <v>52</v>
      </c>
      <c r="I28" s="64" t="s">
        <v>44</v>
      </c>
      <c r="J28" s="68"/>
      <c r="K28" s="69"/>
      <c r="L28" s="67" t="s">
        <v>52</v>
      </c>
      <c r="M28" s="70" t="s">
        <v>36</v>
      </c>
      <c r="N28" s="71" t="s">
        <v>45</v>
      </c>
      <c r="O28" s="71" t="s">
        <v>53</v>
      </c>
      <c r="P28" s="71" t="s">
        <v>54</v>
      </c>
      <c r="Q28" s="71" t="s">
        <v>55</v>
      </c>
    </row>
    <row r="29" spans="1:17" ht="12.75">
      <c r="A29" s="55"/>
      <c r="B29" s="72" t="s">
        <v>23</v>
      </c>
      <c r="C29" s="72" t="s">
        <v>12</v>
      </c>
      <c r="D29" s="72" t="s">
        <v>16</v>
      </c>
      <c r="E29" s="72" t="s">
        <v>9</v>
      </c>
      <c r="F29" s="72" t="s">
        <v>10</v>
      </c>
      <c r="G29" s="72" t="s">
        <v>14</v>
      </c>
      <c r="H29" s="55"/>
      <c r="I29" s="72" t="s">
        <v>12</v>
      </c>
      <c r="J29" s="72" t="s">
        <v>16</v>
      </c>
      <c r="K29" s="72" t="s">
        <v>9</v>
      </c>
      <c r="L29" s="55"/>
      <c r="M29" s="55"/>
      <c r="N29" s="55"/>
      <c r="O29" s="55"/>
      <c r="P29" s="55"/>
      <c r="Q29" s="55"/>
    </row>
    <row r="30" spans="1:17" ht="12.75">
      <c r="A30" s="72">
        <v>1</v>
      </c>
      <c r="B30" s="89" t="s">
        <v>119</v>
      </c>
      <c r="C30" s="89">
        <v>10</v>
      </c>
      <c r="D30" s="89">
        <v>10</v>
      </c>
      <c r="E30" s="89">
        <v>10</v>
      </c>
      <c r="F30" s="89">
        <v>10</v>
      </c>
      <c r="G30" s="89">
        <v>10</v>
      </c>
      <c r="H30" s="55">
        <f>SUM(C30:G30)</f>
        <v>50</v>
      </c>
      <c r="I30" s="89">
        <v>9</v>
      </c>
      <c r="J30" s="89">
        <v>8</v>
      </c>
      <c r="K30" s="89">
        <v>8</v>
      </c>
      <c r="L30" s="55">
        <f>SUM(I30:K30)</f>
        <v>25</v>
      </c>
      <c r="M30" s="55">
        <f>SUM(H30,L30)</f>
        <v>75</v>
      </c>
      <c r="N30" s="55">
        <f>COUNTIF(C30:K30,10)</f>
        <v>5</v>
      </c>
      <c r="O30" s="55">
        <f>COUNTIF(C30:K30,9)</f>
        <v>1</v>
      </c>
      <c r="P30" s="55">
        <f>COUNTIF(C30:K30,8)</f>
        <v>2</v>
      </c>
      <c r="Q30" s="55">
        <f>COUNTIF(C30:K30,7)</f>
        <v>0</v>
      </c>
    </row>
    <row r="31" spans="1:17" ht="12.75">
      <c r="A31" s="72">
        <v>2</v>
      </c>
      <c r="B31" s="89" t="s">
        <v>120</v>
      </c>
      <c r="C31" s="89">
        <v>10</v>
      </c>
      <c r="D31" s="89">
        <v>10</v>
      </c>
      <c r="E31" s="89">
        <v>10</v>
      </c>
      <c r="F31" s="89">
        <v>9</v>
      </c>
      <c r="G31" s="89">
        <v>8</v>
      </c>
      <c r="H31" s="55">
        <f>SUM(C31:G31)</f>
        <v>47</v>
      </c>
      <c r="I31" s="89">
        <v>9</v>
      </c>
      <c r="J31" s="89">
        <v>9</v>
      </c>
      <c r="K31" s="89">
        <v>9</v>
      </c>
      <c r="L31" s="55">
        <f>SUM(I31:K31)</f>
        <v>27</v>
      </c>
      <c r="M31" s="55">
        <f>SUM(H31,L31)</f>
        <v>74</v>
      </c>
      <c r="N31" s="55">
        <f>COUNTIF(C31:K31,10)</f>
        <v>3</v>
      </c>
      <c r="O31" s="55">
        <f>COUNTIF(C31:K31,9)</f>
        <v>4</v>
      </c>
      <c r="P31" s="55">
        <f>COUNTIF(C31:K31,8)</f>
        <v>1</v>
      </c>
      <c r="Q31" s="55">
        <f>COUNTIF(C31:K31,7)</f>
        <v>0</v>
      </c>
    </row>
    <row r="32" spans="1:17" ht="12.75">
      <c r="A32" s="72">
        <v>3</v>
      </c>
      <c r="B32" s="89" t="s">
        <v>117</v>
      </c>
      <c r="C32" s="89">
        <v>10</v>
      </c>
      <c r="D32" s="89">
        <v>9</v>
      </c>
      <c r="E32" s="89">
        <v>9</v>
      </c>
      <c r="F32" s="89">
        <v>9</v>
      </c>
      <c r="G32" s="89">
        <v>8</v>
      </c>
      <c r="H32" s="55">
        <f>C32+D32+E32+F32+G32</f>
        <v>45</v>
      </c>
      <c r="I32" s="89">
        <v>10</v>
      </c>
      <c r="J32" s="89">
        <v>9</v>
      </c>
      <c r="K32" s="89">
        <v>8</v>
      </c>
      <c r="L32" s="55">
        <f>I32+J32+K32</f>
        <v>27</v>
      </c>
      <c r="M32" s="55">
        <f>H32+L32</f>
        <v>72</v>
      </c>
      <c r="N32" s="55">
        <f>COUNTIF(C32:K32,10)</f>
        <v>2</v>
      </c>
      <c r="O32" s="55">
        <f>COUNTIF(C32:K32,9)</f>
        <v>4</v>
      </c>
      <c r="P32" s="55">
        <f>COUNTIF(C32:K32,8)</f>
        <v>2</v>
      </c>
      <c r="Q32" s="55">
        <f>COUNTIF(C32:K32,7)</f>
        <v>0</v>
      </c>
    </row>
    <row r="33" spans="1:17" ht="12.75">
      <c r="A33" s="72">
        <v>4</v>
      </c>
      <c r="B33" s="89" t="s">
        <v>118</v>
      </c>
      <c r="C33" s="89">
        <v>10</v>
      </c>
      <c r="D33" s="89">
        <v>10</v>
      </c>
      <c r="E33" s="89">
        <v>9</v>
      </c>
      <c r="F33" s="89">
        <v>8</v>
      </c>
      <c r="G33" s="89">
        <v>8</v>
      </c>
      <c r="H33" s="55">
        <f>C33+D33+E33+F33+G33</f>
        <v>45</v>
      </c>
      <c r="I33" s="89">
        <v>8</v>
      </c>
      <c r="J33" s="89">
        <v>7</v>
      </c>
      <c r="K33" s="89">
        <v>6</v>
      </c>
      <c r="L33" s="55">
        <f>I33+J33+K33</f>
        <v>21</v>
      </c>
      <c r="M33" s="55">
        <f>H33+L33</f>
        <v>66</v>
      </c>
      <c r="N33" s="55">
        <f>COUNTIF(C33:K33,10)</f>
        <v>2</v>
      </c>
      <c r="O33" s="55">
        <f>COUNTIF(C33:K33,9)</f>
        <v>1</v>
      </c>
      <c r="P33" s="55">
        <f>COUNTIF(C33:K33,8)</f>
        <v>3</v>
      </c>
      <c r="Q33" s="55">
        <f>COUNTIF(C33:K33,7)</f>
        <v>1</v>
      </c>
    </row>
    <row r="34" spans="1:17" ht="13.5" thickBot="1">
      <c r="A34" s="73"/>
      <c r="B34" s="58"/>
      <c r="C34" s="58"/>
      <c r="D34" s="58"/>
      <c r="E34" s="58"/>
      <c r="F34" s="58"/>
      <c r="G34" s="58"/>
      <c r="H34" s="74">
        <f>SUM(H30:H33)</f>
        <v>187</v>
      </c>
      <c r="I34" s="58"/>
      <c r="J34" s="58"/>
      <c r="K34" s="58"/>
      <c r="L34" s="74">
        <f>SUM(L30:L33)</f>
        <v>100</v>
      </c>
      <c r="M34" s="74">
        <f>SUM(M30:M33)</f>
        <v>287</v>
      </c>
      <c r="N34" s="23"/>
      <c r="O34" s="23"/>
      <c r="P34" s="23"/>
      <c r="Q34" s="23"/>
    </row>
    <row r="35" spans="1:17" ht="13.5" thickTop="1">
      <c r="A35" s="7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3"/>
      <c r="O35" s="23"/>
      <c r="P35" s="23"/>
      <c r="Q35" s="23"/>
    </row>
    <row r="36" spans="1:17" ht="13.5" thickBot="1">
      <c r="A36" s="33"/>
      <c r="B36" s="75" t="s">
        <v>5</v>
      </c>
      <c r="C36" s="90" t="s">
        <v>119</v>
      </c>
      <c r="D36" s="90"/>
      <c r="E36" s="90"/>
      <c r="F36" s="90"/>
      <c r="G36" s="90"/>
      <c r="H36" s="91">
        <v>75</v>
      </c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4.25" thickBot="1" thickTop="1">
      <c r="A37" s="33"/>
      <c r="B37" s="58"/>
      <c r="C37" s="79"/>
      <c r="D37" s="79"/>
      <c r="E37" s="79"/>
      <c r="F37" s="79"/>
      <c r="G37" s="79"/>
      <c r="H37" s="58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3.5" thickBot="1">
      <c r="A38" s="33"/>
      <c r="B38" s="94" t="s">
        <v>36</v>
      </c>
      <c r="C38" s="95"/>
      <c r="D38" s="95"/>
      <c r="E38" s="95"/>
      <c r="F38" s="95"/>
      <c r="G38" s="95"/>
      <c r="H38" s="96">
        <f>H11+H22+H34</f>
        <v>615</v>
      </c>
      <c r="I38" s="96"/>
      <c r="J38" s="96"/>
      <c r="K38" s="96"/>
      <c r="L38" s="96">
        <f>L11+L22+L34</f>
        <v>338</v>
      </c>
      <c r="M38" s="97">
        <f>M11+M22+M34</f>
        <v>953</v>
      </c>
      <c r="N38" s="23"/>
      <c r="O38" s="23"/>
      <c r="P38" s="23"/>
      <c r="Q38" s="23"/>
    </row>
    <row r="39" spans="1:17" ht="12.75">
      <c r="A39" s="3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8">
      <c r="A40" s="33"/>
      <c r="B40" s="80" t="s">
        <v>58</v>
      </c>
      <c r="C40" s="80"/>
      <c r="D40" s="80"/>
      <c r="E40" s="80"/>
      <c r="F40" s="80"/>
      <c r="G40" s="80"/>
      <c r="H40" s="80" t="s">
        <v>59</v>
      </c>
      <c r="I40" s="80"/>
      <c r="J40" s="80"/>
      <c r="K40" s="80"/>
      <c r="L40" s="80"/>
      <c r="M40" s="80"/>
      <c r="N40" s="23"/>
      <c r="O40" s="23"/>
      <c r="P40" s="23"/>
      <c r="Q40" s="23"/>
    </row>
    <row r="41" spans="1:17" ht="12.75">
      <c r="A41" s="3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3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3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3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printOptions/>
  <pageMargins left="0.75" right="0.59" top="1" bottom="1" header="0.4921259845" footer="0.4921259845"/>
  <pageSetup horizontalDpi="203" verticalDpi="203" orientation="portrait" paperSize="9" r:id="rId2"/>
  <headerFooter alignWithMargins="0">
    <oddFooter>&amp;L&amp;D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R44"/>
  <sheetViews>
    <sheetView showGridLines="0" workbookViewId="0" topLeftCell="A1">
      <pane ySplit="3" topLeftCell="BM19" activePane="bottomLeft" state="frozen"/>
      <selection pane="topLeft" activeCell="A2" sqref="A2"/>
      <selection pane="bottomLeft" activeCell="I36" sqref="I36"/>
    </sheetView>
  </sheetViews>
  <sheetFormatPr defaultColWidth="11.421875" defaultRowHeight="12.75"/>
  <cols>
    <col min="1" max="1" width="5.140625" style="5" customWidth="1"/>
    <col min="2" max="2" width="17.28125" style="3" customWidth="1"/>
    <col min="3" max="7" width="3.28125" style="3" customWidth="1"/>
    <col min="8" max="8" width="7.421875" style="3" customWidth="1"/>
    <col min="9" max="11" width="3.28125" style="3" customWidth="1"/>
    <col min="12" max="12" width="7.00390625" style="3" customWidth="1"/>
    <col min="13" max="13" width="8.140625" style="3" customWidth="1"/>
    <col min="14" max="17" width="4.28125" style="3" customWidth="1"/>
    <col min="18" max="16384" width="11.421875" style="3" customWidth="1"/>
  </cols>
  <sheetData>
    <row r="1" spans="1:17" s="47" customFormat="1" ht="26.2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47" customFormat="1" ht="25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</row>
    <row r="3" spans="1:17" s="48" customFormat="1" ht="27">
      <c r="A3" s="59" t="s">
        <v>61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s="48" customFormat="1" ht="27">
      <c r="A4" s="62"/>
      <c r="B4" s="63" t="s">
        <v>51</v>
      </c>
      <c r="C4" s="64" t="s">
        <v>43</v>
      </c>
      <c r="D4" s="65"/>
      <c r="E4" s="65"/>
      <c r="F4" s="65"/>
      <c r="G4" s="66"/>
      <c r="H4" s="67" t="s">
        <v>52</v>
      </c>
      <c r="I4" s="64" t="s">
        <v>44</v>
      </c>
      <c r="J4" s="68"/>
      <c r="K4" s="69"/>
      <c r="L4" s="67" t="s">
        <v>52</v>
      </c>
      <c r="M4" s="70" t="s">
        <v>36</v>
      </c>
      <c r="N4" s="71" t="s">
        <v>45</v>
      </c>
      <c r="O4" s="71" t="s">
        <v>53</v>
      </c>
      <c r="P4" s="71" t="s">
        <v>54</v>
      </c>
      <c r="Q4" s="71" t="s">
        <v>55</v>
      </c>
    </row>
    <row r="5" spans="1:17" ht="12" customHeight="1">
      <c r="A5" s="55"/>
      <c r="B5" s="72" t="s">
        <v>23</v>
      </c>
      <c r="C5" s="72" t="s">
        <v>12</v>
      </c>
      <c r="D5" s="72" t="s">
        <v>16</v>
      </c>
      <c r="E5" s="72" t="s">
        <v>9</v>
      </c>
      <c r="F5" s="72" t="s">
        <v>10</v>
      </c>
      <c r="G5" s="72" t="s">
        <v>14</v>
      </c>
      <c r="H5" s="55"/>
      <c r="I5" s="72" t="s">
        <v>12</v>
      </c>
      <c r="J5" s="72" t="s">
        <v>16</v>
      </c>
      <c r="K5" s="72" t="s">
        <v>9</v>
      </c>
      <c r="L5" s="55"/>
      <c r="M5" s="55"/>
      <c r="N5" s="55"/>
      <c r="O5" s="55"/>
      <c r="P5" s="55"/>
      <c r="Q5" s="55"/>
    </row>
    <row r="6" spans="1:17" ht="12.75">
      <c r="A6" s="72">
        <v>1</v>
      </c>
      <c r="B6" s="89" t="s">
        <v>74</v>
      </c>
      <c r="C6" s="89">
        <v>10</v>
      </c>
      <c r="D6" s="89">
        <v>10</v>
      </c>
      <c r="E6" s="89">
        <v>10</v>
      </c>
      <c r="F6" s="89">
        <v>10</v>
      </c>
      <c r="G6" s="89">
        <v>10</v>
      </c>
      <c r="H6" s="55">
        <f>C6+D6+E6+F6+G6</f>
        <v>50</v>
      </c>
      <c r="I6" s="89">
        <v>9</v>
      </c>
      <c r="J6" s="89">
        <v>8</v>
      </c>
      <c r="K6" s="89">
        <v>7</v>
      </c>
      <c r="L6" s="55">
        <f>I6+J6+K6</f>
        <v>24</v>
      </c>
      <c r="M6" s="55">
        <f>H6+L6</f>
        <v>74</v>
      </c>
      <c r="N6" s="55">
        <f>COUNTIF(C6:K6,10)</f>
        <v>5</v>
      </c>
      <c r="O6" s="55">
        <f>COUNTIF(C6:K6,9)</f>
        <v>1</v>
      </c>
      <c r="P6" s="55">
        <f>COUNTIF(C6:K6,8)</f>
        <v>1</v>
      </c>
      <c r="Q6" s="55">
        <f>COUNTIF(C6:K6,7)</f>
        <v>1</v>
      </c>
    </row>
    <row r="7" spans="1:17" ht="12.75">
      <c r="A7" s="72">
        <v>2</v>
      </c>
      <c r="B7" s="89" t="s">
        <v>76</v>
      </c>
      <c r="C7" s="89">
        <v>10</v>
      </c>
      <c r="D7" s="89">
        <v>10</v>
      </c>
      <c r="E7" s="89">
        <v>9</v>
      </c>
      <c r="F7" s="89">
        <v>9</v>
      </c>
      <c r="G7" s="89">
        <v>9</v>
      </c>
      <c r="H7" s="55">
        <f>SUM(C7:G7)</f>
        <v>47</v>
      </c>
      <c r="I7" s="89">
        <v>9</v>
      </c>
      <c r="J7" s="89">
        <v>8</v>
      </c>
      <c r="K7" s="89">
        <v>6</v>
      </c>
      <c r="L7" s="55">
        <f>SUM(I7:K7)</f>
        <v>23</v>
      </c>
      <c r="M7" s="55">
        <f>SUM(H7,L7)</f>
        <v>70</v>
      </c>
      <c r="N7" s="55">
        <f>COUNTIF(C7:K7,10)</f>
        <v>2</v>
      </c>
      <c r="O7" s="55">
        <f>COUNTIF(C7:K7,9)</f>
        <v>4</v>
      </c>
      <c r="P7" s="55">
        <f>COUNTIF(C7:K7,8)</f>
        <v>1</v>
      </c>
      <c r="Q7" s="55">
        <f>COUNTIF(C7:K7,7)</f>
        <v>0</v>
      </c>
    </row>
    <row r="8" spans="1:17" ht="12.75">
      <c r="A8" s="72">
        <v>3</v>
      </c>
      <c r="B8" s="89" t="s">
        <v>75</v>
      </c>
      <c r="C8" s="89">
        <v>10</v>
      </c>
      <c r="D8" s="89">
        <v>10</v>
      </c>
      <c r="E8" s="89">
        <v>9</v>
      </c>
      <c r="F8" s="89">
        <v>9</v>
      </c>
      <c r="G8" s="89">
        <v>9</v>
      </c>
      <c r="H8" s="55">
        <f>SUM(C8:G8)</f>
        <v>47</v>
      </c>
      <c r="I8" s="89">
        <v>10</v>
      </c>
      <c r="J8" s="89">
        <v>7</v>
      </c>
      <c r="K8" s="89">
        <v>5</v>
      </c>
      <c r="L8" s="55">
        <f>SUM(I8:K8)</f>
        <v>22</v>
      </c>
      <c r="M8" s="55">
        <f>SUM(H8,L8)</f>
        <v>69</v>
      </c>
      <c r="N8" s="55">
        <f>COUNTIF(C8:K8,10)</f>
        <v>3</v>
      </c>
      <c r="O8" s="55">
        <f>COUNTIF(C8:K8,9)</f>
        <v>3</v>
      </c>
      <c r="P8" s="55">
        <f>COUNTIF(C8:K8,8)</f>
        <v>0</v>
      </c>
      <c r="Q8" s="55">
        <f>COUNTIF(C8:K8,7)</f>
        <v>1</v>
      </c>
    </row>
    <row r="9" spans="1:17" ht="12.75">
      <c r="A9" s="72">
        <v>4</v>
      </c>
      <c r="B9" s="89" t="s">
        <v>73</v>
      </c>
      <c r="C9" s="89">
        <v>10</v>
      </c>
      <c r="D9" s="89">
        <v>10</v>
      </c>
      <c r="E9" s="89">
        <v>9</v>
      </c>
      <c r="F9" s="89">
        <v>9</v>
      </c>
      <c r="G9" s="89">
        <v>9</v>
      </c>
      <c r="H9" s="55">
        <f>C9+D9+E9+F9+G9</f>
        <v>47</v>
      </c>
      <c r="I9" s="89">
        <v>8</v>
      </c>
      <c r="J9" s="89">
        <v>7</v>
      </c>
      <c r="K9" s="89">
        <v>7</v>
      </c>
      <c r="L9" s="55">
        <f>I9+J9+K9</f>
        <v>22</v>
      </c>
      <c r="M9" s="55">
        <f>H9+L9</f>
        <v>69</v>
      </c>
      <c r="N9" s="55">
        <f>COUNTIF(C9:K9,10)</f>
        <v>2</v>
      </c>
      <c r="O9" s="55">
        <f>COUNTIF(C9:K9,9)</f>
        <v>3</v>
      </c>
      <c r="P9" s="55">
        <f>COUNTIF(C9:K9,8)</f>
        <v>1</v>
      </c>
      <c r="Q9" s="55">
        <f>COUNTIF(C9:K9,7)</f>
        <v>2</v>
      </c>
    </row>
    <row r="10" spans="1:17" ht="12.75">
      <c r="A10" s="72">
        <v>5</v>
      </c>
      <c r="B10" s="89" t="s">
        <v>77</v>
      </c>
      <c r="C10" s="89">
        <v>9</v>
      </c>
      <c r="D10" s="89">
        <v>9</v>
      </c>
      <c r="E10" s="89">
        <v>9</v>
      </c>
      <c r="F10" s="89">
        <v>9</v>
      </c>
      <c r="G10" s="89">
        <v>8</v>
      </c>
      <c r="H10" s="55">
        <f>SUM(C10:G10)</f>
        <v>44</v>
      </c>
      <c r="I10" s="89">
        <v>9</v>
      </c>
      <c r="J10" s="89">
        <v>9</v>
      </c>
      <c r="K10" s="89">
        <v>6</v>
      </c>
      <c r="L10" s="55">
        <f>SUM(I10:K10)</f>
        <v>24</v>
      </c>
      <c r="M10" s="55">
        <f>SUM(H10,L10)</f>
        <v>68</v>
      </c>
      <c r="N10" s="55">
        <f>COUNTIF(C10:K10,10)</f>
        <v>0</v>
      </c>
      <c r="O10" s="55">
        <f>COUNTIF(C10:K10,9)</f>
        <v>6</v>
      </c>
      <c r="P10" s="55">
        <f>COUNTIF(C10:K10,8)</f>
        <v>1</v>
      </c>
      <c r="Q10" s="55">
        <f>COUNTIF(C10:K10,7)</f>
        <v>0</v>
      </c>
    </row>
    <row r="11" spans="1:17" ht="13.5" thickBot="1">
      <c r="A11" s="73"/>
      <c r="B11" s="58"/>
      <c r="C11" s="58"/>
      <c r="D11" s="58"/>
      <c r="E11" s="58"/>
      <c r="F11" s="58"/>
      <c r="G11" s="58"/>
      <c r="H11" s="74">
        <f>SUM(H6:H10)</f>
        <v>235</v>
      </c>
      <c r="I11" s="58"/>
      <c r="J11" s="58"/>
      <c r="K11" s="58"/>
      <c r="L11" s="74">
        <f>SUM(L6:L10)</f>
        <v>115</v>
      </c>
      <c r="M11" s="74">
        <f>SUM(H11,L11)</f>
        <v>350</v>
      </c>
      <c r="N11" s="58"/>
      <c r="O11" s="58"/>
      <c r="P11" s="58"/>
      <c r="Q11" s="58"/>
    </row>
    <row r="12" spans="1:17" ht="13.5" thickTop="1">
      <c r="A12" s="73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3.5" thickBot="1">
      <c r="A13" s="73"/>
      <c r="B13" s="75" t="s">
        <v>5</v>
      </c>
      <c r="C13" s="90" t="s">
        <v>74</v>
      </c>
      <c r="D13" s="90"/>
      <c r="E13" s="90"/>
      <c r="F13" s="90"/>
      <c r="G13" s="90"/>
      <c r="H13" s="91">
        <v>74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3.5" thickTop="1">
      <c r="A14" s="3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8"/>
      <c r="O14" s="58"/>
      <c r="P14" s="58"/>
      <c r="Q14" s="58"/>
    </row>
    <row r="15" spans="1:17" ht="27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8"/>
      <c r="O15" s="58"/>
      <c r="P15" s="58"/>
      <c r="Q15" s="58"/>
    </row>
    <row r="16" spans="1:17" ht="27">
      <c r="A16" s="62"/>
      <c r="B16" s="63" t="s">
        <v>56</v>
      </c>
      <c r="C16" s="64" t="s">
        <v>43</v>
      </c>
      <c r="D16" s="65"/>
      <c r="E16" s="65"/>
      <c r="F16" s="65"/>
      <c r="G16" s="66"/>
      <c r="H16" s="67" t="s">
        <v>52</v>
      </c>
      <c r="I16" s="64" t="s">
        <v>44</v>
      </c>
      <c r="J16" s="68"/>
      <c r="K16" s="69"/>
      <c r="L16" s="67" t="s">
        <v>52</v>
      </c>
      <c r="M16" s="70" t="s">
        <v>36</v>
      </c>
      <c r="N16" s="71" t="s">
        <v>45</v>
      </c>
      <c r="O16" s="71" t="s">
        <v>53</v>
      </c>
      <c r="P16" s="71" t="s">
        <v>54</v>
      </c>
      <c r="Q16" s="71" t="s">
        <v>55</v>
      </c>
    </row>
    <row r="17" spans="1:17" ht="12.75">
      <c r="A17" s="55"/>
      <c r="B17" s="72" t="s">
        <v>23</v>
      </c>
      <c r="C17" s="72" t="s">
        <v>12</v>
      </c>
      <c r="D17" s="72" t="s">
        <v>16</v>
      </c>
      <c r="E17" s="72" t="s">
        <v>9</v>
      </c>
      <c r="F17" s="72" t="s">
        <v>10</v>
      </c>
      <c r="G17" s="72" t="s">
        <v>14</v>
      </c>
      <c r="H17" s="55"/>
      <c r="I17" s="72" t="s">
        <v>12</v>
      </c>
      <c r="J17" s="72" t="s">
        <v>16</v>
      </c>
      <c r="K17" s="72" t="s">
        <v>9</v>
      </c>
      <c r="L17" s="55"/>
      <c r="M17" s="55"/>
      <c r="N17" s="55"/>
      <c r="O17" s="55"/>
      <c r="P17" s="55"/>
      <c r="Q17" s="55"/>
    </row>
    <row r="18" spans="1:17" ht="12.75">
      <c r="A18" s="72">
        <v>1</v>
      </c>
      <c r="B18" s="89" t="s">
        <v>71</v>
      </c>
      <c r="C18" s="89">
        <v>10</v>
      </c>
      <c r="D18" s="89">
        <v>10</v>
      </c>
      <c r="E18" s="89">
        <v>10</v>
      </c>
      <c r="F18" s="89">
        <v>10</v>
      </c>
      <c r="G18" s="89">
        <v>10</v>
      </c>
      <c r="H18" s="55">
        <f>SUM(C18:G18)</f>
        <v>50</v>
      </c>
      <c r="I18" s="89">
        <v>10</v>
      </c>
      <c r="J18" s="89">
        <v>10</v>
      </c>
      <c r="K18" s="89">
        <v>8</v>
      </c>
      <c r="L18" s="55">
        <f>SUM(I18:K18)</f>
        <v>28</v>
      </c>
      <c r="M18" s="55">
        <f>SUM(H18,L18)</f>
        <v>78</v>
      </c>
      <c r="N18" s="55">
        <f>COUNTIF(C18:K18,10)</f>
        <v>7</v>
      </c>
      <c r="O18" s="55">
        <f>COUNTIF(C18:K18,9)</f>
        <v>0</v>
      </c>
      <c r="P18" s="55">
        <f>COUNTIF(C18:K18,8)</f>
        <v>1</v>
      </c>
      <c r="Q18" s="55">
        <f>COUNTIF(C18:K18,7)</f>
        <v>0</v>
      </c>
    </row>
    <row r="19" spans="1:18" ht="12.75">
      <c r="A19" s="72">
        <v>2</v>
      </c>
      <c r="B19" s="89" t="s">
        <v>72</v>
      </c>
      <c r="C19" s="89">
        <v>10</v>
      </c>
      <c r="D19" s="89">
        <v>10</v>
      </c>
      <c r="E19" s="89">
        <v>10</v>
      </c>
      <c r="F19" s="89">
        <v>10</v>
      </c>
      <c r="G19" s="89">
        <v>8</v>
      </c>
      <c r="H19" s="55">
        <f>SUM(C19:G19)</f>
        <v>48</v>
      </c>
      <c r="I19" s="89">
        <v>10</v>
      </c>
      <c r="J19" s="89">
        <v>9</v>
      </c>
      <c r="K19" s="89">
        <v>9</v>
      </c>
      <c r="L19" s="55">
        <f>SUM(I19:K19)</f>
        <v>28</v>
      </c>
      <c r="M19" s="55">
        <f>SUM(H19,L19)</f>
        <v>76</v>
      </c>
      <c r="N19" s="55">
        <f>COUNTIF(C19:K19,10)</f>
        <v>5</v>
      </c>
      <c r="O19" s="55">
        <f>COUNTIF(C19:K19,9)</f>
        <v>2</v>
      </c>
      <c r="P19" s="55">
        <f>COUNTIF(C19:K19,8)</f>
        <v>1</v>
      </c>
      <c r="Q19" s="55">
        <f>COUNTIF(C19:K19,7)</f>
        <v>0</v>
      </c>
      <c r="R19" s="49"/>
    </row>
    <row r="20" spans="1:17" ht="12.75">
      <c r="A20" s="72">
        <v>3</v>
      </c>
      <c r="B20" s="89" t="s">
        <v>69</v>
      </c>
      <c r="C20" s="89">
        <v>10</v>
      </c>
      <c r="D20" s="89">
        <v>10</v>
      </c>
      <c r="E20" s="89">
        <v>10</v>
      </c>
      <c r="F20" s="89">
        <v>9</v>
      </c>
      <c r="G20" s="89">
        <v>9</v>
      </c>
      <c r="H20" s="55">
        <f>C20+D20+E20+F20+G20</f>
        <v>48</v>
      </c>
      <c r="I20" s="89">
        <v>10</v>
      </c>
      <c r="J20" s="89">
        <v>9</v>
      </c>
      <c r="K20" s="89">
        <v>7</v>
      </c>
      <c r="L20" s="55">
        <f>I20+J20+K20</f>
        <v>26</v>
      </c>
      <c r="M20" s="55">
        <f>H20+L20</f>
        <v>74</v>
      </c>
      <c r="N20" s="55">
        <f>COUNTIF(C20:K20,10)</f>
        <v>4</v>
      </c>
      <c r="O20" s="55">
        <f>COUNTIF(C20:K20,9)</f>
        <v>3</v>
      </c>
      <c r="P20" s="55">
        <f>COUNTIF(C20:K20,8)</f>
        <v>0</v>
      </c>
      <c r="Q20" s="55">
        <f>COUNTIF(C20:K20,7)</f>
        <v>1</v>
      </c>
    </row>
    <row r="21" spans="1:17" ht="12.75">
      <c r="A21" s="72">
        <v>4</v>
      </c>
      <c r="B21" s="89" t="s">
        <v>70</v>
      </c>
      <c r="C21" s="89">
        <v>10</v>
      </c>
      <c r="D21" s="89">
        <v>10</v>
      </c>
      <c r="E21" s="89">
        <v>9</v>
      </c>
      <c r="F21" s="89">
        <v>9</v>
      </c>
      <c r="G21" s="89">
        <v>9</v>
      </c>
      <c r="H21" s="55">
        <f>C21+D21+E21+F21+G21</f>
        <v>47</v>
      </c>
      <c r="I21" s="89">
        <v>10</v>
      </c>
      <c r="J21" s="89">
        <v>8</v>
      </c>
      <c r="K21" s="89">
        <v>8</v>
      </c>
      <c r="L21" s="55">
        <f>I21+J21+K21</f>
        <v>26</v>
      </c>
      <c r="M21" s="55">
        <f>H21+L21</f>
        <v>73</v>
      </c>
      <c r="N21" s="55">
        <f>COUNTIF(C21:K21,10)</f>
        <v>3</v>
      </c>
      <c r="O21" s="55">
        <f>COUNTIF(C21:K21,9)</f>
        <v>3</v>
      </c>
      <c r="P21" s="55">
        <f>COUNTIF(C21:K21,8)</f>
        <v>2</v>
      </c>
      <c r="Q21" s="55">
        <f>COUNTIF(C21:K21,7)</f>
        <v>0</v>
      </c>
    </row>
    <row r="22" spans="1:17" ht="13.5" thickBot="1">
      <c r="A22" s="73"/>
      <c r="B22" s="58"/>
      <c r="C22" s="58"/>
      <c r="D22" s="58"/>
      <c r="E22" s="58"/>
      <c r="F22" s="58"/>
      <c r="G22" s="58"/>
      <c r="H22" s="74">
        <f>SUM(H18:H21)</f>
        <v>193</v>
      </c>
      <c r="I22" s="58"/>
      <c r="J22" s="58"/>
      <c r="K22" s="58"/>
      <c r="L22" s="74">
        <f>SUM(L18:L21)</f>
        <v>108</v>
      </c>
      <c r="M22" s="74">
        <f>SUM(M18:M21)</f>
        <v>301</v>
      </c>
      <c r="N22" s="58"/>
      <c r="O22" s="58"/>
      <c r="P22" s="58"/>
      <c r="Q22" s="58"/>
    </row>
    <row r="23" spans="1:17" ht="13.5" thickTop="1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3.5" thickBot="1">
      <c r="A25" s="73"/>
      <c r="B25" s="75" t="s">
        <v>19</v>
      </c>
      <c r="C25" s="90" t="s">
        <v>71</v>
      </c>
      <c r="D25" s="90"/>
      <c r="E25" s="90"/>
      <c r="F25" s="90"/>
      <c r="G25" s="90"/>
      <c r="H25" s="91">
        <v>78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3.5" thickTop="1">
      <c r="A26" s="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8"/>
      <c r="O26" s="58"/>
      <c r="P26" s="58"/>
      <c r="Q26" s="58"/>
    </row>
    <row r="27" spans="1:17" ht="27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8"/>
      <c r="O27" s="58"/>
      <c r="P27" s="58"/>
      <c r="Q27" s="58"/>
    </row>
    <row r="28" spans="1:17" ht="51">
      <c r="A28" s="62"/>
      <c r="B28" s="78" t="s">
        <v>57</v>
      </c>
      <c r="C28" s="64" t="s">
        <v>43</v>
      </c>
      <c r="D28" s="65"/>
      <c r="E28" s="65"/>
      <c r="F28" s="65"/>
      <c r="G28" s="66"/>
      <c r="H28" s="67" t="s">
        <v>52</v>
      </c>
      <c r="I28" s="64" t="s">
        <v>44</v>
      </c>
      <c r="J28" s="68"/>
      <c r="K28" s="69"/>
      <c r="L28" s="67" t="s">
        <v>52</v>
      </c>
      <c r="M28" s="70" t="s">
        <v>36</v>
      </c>
      <c r="N28" s="71" t="s">
        <v>45</v>
      </c>
      <c r="O28" s="71" t="s">
        <v>53</v>
      </c>
      <c r="P28" s="71" t="s">
        <v>54</v>
      </c>
      <c r="Q28" s="71" t="s">
        <v>55</v>
      </c>
    </row>
    <row r="29" spans="1:17" ht="12.75">
      <c r="A29" s="55"/>
      <c r="B29" s="72" t="s">
        <v>23</v>
      </c>
      <c r="C29" s="72" t="s">
        <v>12</v>
      </c>
      <c r="D29" s="72" t="s">
        <v>16</v>
      </c>
      <c r="E29" s="72" t="s">
        <v>9</v>
      </c>
      <c r="F29" s="72" t="s">
        <v>10</v>
      </c>
      <c r="G29" s="72" t="s">
        <v>14</v>
      </c>
      <c r="H29" s="55"/>
      <c r="I29" s="72" t="s">
        <v>12</v>
      </c>
      <c r="J29" s="72" t="s">
        <v>16</v>
      </c>
      <c r="K29" s="72" t="s">
        <v>9</v>
      </c>
      <c r="L29" s="55"/>
      <c r="M29" s="55"/>
      <c r="N29" s="55"/>
      <c r="O29" s="55"/>
      <c r="P29" s="55"/>
      <c r="Q29" s="55"/>
    </row>
    <row r="30" spans="1:17" ht="12.75">
      <c r="A30" s="72">
        <v>1</v>
      </c>
      <c r="B30" s="89" t="s">
        <v>80</v>
      </c>
      <c r="C30" s="89">
        <v>10</v>
      </c>
      <c r="D30" s="89">
        <v>10</v>
      </c>
      <c r="E30" s="89">
        <v>10</v>
      </c>
      <c r="F30" s="89">
        <v>10</v>
      </c>
      <c r="G30" s="89">
        <v>10</v>
      </c>
      <c r="H30" s="55">
        <f>SUM(C30:G30)</f>
        <v>50</v>
      </c>
      <c r="I30" s="89">
        <v>10</v>
      </c>
      <c r="J30" s="89">
        <v>10</v>
      </c>
      <c r="K30" s="89">
        <v>8</v>
      </c>
      <c r="L30" s="55">
        <f>SUM(I30:K30)</f>
        <v>28</v>
      </c>
      <c r="M30" s="55">
        <f>SUM(H30,L30)</f>
        <v>78</v>
      </c>
      <c r="N30" s="55">
        <f>COUNTIF(C30:K30,10)</f>
        <v>7</v>
      </c>
      <c r="O30" s="55">
        <f>COUNTIF(C30:K30,9)</f>
        <v>0</v>
      </c>
      <c r="P30" s="55">
        <f>COUNTIF(C30:K30,8)</f>
        <v>1</v>
      </c>
      <c r="Q30" s="55">
        <f>COUNTIF(C30:K30,7)</f>
        <v>0</v>
      </c>
    </row>
    <row r="31" spans="1:17" ht="12.75">
      <c r="A31" s="72">
        <v>2</v>
      </c>
      <c r="B31" s="89" t="s">
        <v>79</v>
      </c>
      <c r="C31" s="89">
        <v>10</v>
      </c>
      <c r="D31" s="89">
        <v>10</v>
      </c>
      <c r="E31" s="89">
        <v>10</v>
      </c>
      <c r="F31" s="89">
        <v>10</v>
      </c>
      <c r="G31" s="89">
        <v>9</v>
      </c>
      <c r="H31" s="55">
        <f>C31+D31+E31+F31+G31</f>
        <v>49</v>
      </c>
      <c r="I31" s="89">
        <v>9</v>
      </c>
      <c r="J31" s="89">
        <v>9</v>
      </c>
      <c r="K31" s="89">
        <v>8</v>
      </c>
      <c r="L31" s="55">
        <f>I31+J31+K31</f>
        <v>26</v>
      </c>
      <c r="M31" s="55">
        <f>H31+L31</f>
        <v>75</v>
      </c>
      <c r="N31" s="55">
        <f>COUNTIF(C31:K31,10)</f>
        <v>4</v>
      </c>
      <c r="O31" s="55">
        <f>COUNTIF(C31:K31,9)</f>
        <v>3</v>
      </c>
      <c r="P31" s="55">
        <f>COUNTIF(C31:K31,8)</f>
        <v>1</v>
      </c>
      <c r="Q31" s="55">
        <f>COUNTIF(C31:K31,7)</f>
        <v>0</v>
      </c>
    </row>
    <row r="32" spans="1:17" ht="12.75">
      <c r="A32" s="72">
        <v>3</v>
      </c>
      <c r="B32" s="89" t="s">
        <v>81</v>
      </c>
      <c r="C32" s="89">
        <v>10</v>
      </c>
      <c r="D32" s="89">
        <v>10</v>
      </c>
      <c r="E32" s="89">
        <v>9</v>
      </c>
      <c r="F32" s="89">
        <v>9</v>
      </c>
      <c r="G32" s="89">
        <v>9</v>
      </c>
      <c r="H32" s="55">
        <f>SUM(C32:G32)</f>
        <v>47</v>
      </c>
      <c r="I32" s="89">
        <v>9</v>
      </c>
      <c r="J32" s="89">
        <v>8</v>
      </c>
      <c r="K32" s="89">
        <v>8</v>
      </c>
      <c r="L32" s="55">
        <f>SUM(I32:K32)</f>
        <v>25</v>
      </c>
      <c r="M32" s="55">
        <f>SUM(H32,L32)</f>
        <v>72</v>
      </c>
      <c r="N32" s="55">
        <f>COUNTIF(C32:K32,10)</f>
        <v>2</v>
      </c>
      <c r="O32" s="55">
        <f>COUNTIF(C32:K32,9)</f>
        <v>4</v>
      </c>
      <c r="P32" s="55">
        <f>COUNTIF(C32:K32,8)</f>
        <v>2</v>
      </c>
      <c r="Q32" s="55">
        <f>COUNTIF(C32:K32,7)</f>
        <v>0</v>
      </c>
    </row>
    <row r="33" spans="1:17" ht="12.75">
      <c r="A33" s="72">
        <v>4</v>
      </c>
      <c r="B33" s="89" t="s">
        <v>78</v>
      </c>
      <c r="C33" s="89">
        <v>10</v>
      </c>
      <c r="D33" s="89">
        <v>9</v>
      </c>
      <c r="E33" s="89">
        <v>9</v>
      </c>
      <c r="F33" s="89">
        <v>9</v>
      </c>
      <c r="G33" s="89">
        <v>9</v>
      </c>
      <c r="H33" s="55">
        <f>C33+D33+E33+F33+G33</f>
        <v>46</v>
      </c>
      <c r="I33" s="89">
        <v>9</v>
      </c>
      <c r="J33" s="89">
        <v>8</v>
      </c>
      <c r="K33" s="89">
        <v>8</v>
      </c>
      <c r="L33" s="55">
        <f>I33+J33+K33</f>
        <v>25</v>
      </c>
      <c r="M33" s="55">
        <f>H33+L33</f>
        <v>71</v>
      </c>
      <c r="N33" s="55">
        <f>COUNTIF(C33:K33,10)</f>
        <v>1</v>
      </c>
      <c r="O33" s="55">
        <f>COUNTIF(C33:K33,9)</f>
        <v>5</v>
      </c>
      <c r="P33" s="55">
        <f>COUNTIF(C33:K33,8)</f>
        <v>2</v>
      </c>
      <c r="Q33" s="55">
        <f>COUNTIF(C33:K33,7)</f>
        <v>0</v>
      </c>
    </row>
    <row r="34" spans="1:17" ht="13.5" thickBot="1">
      <c r="A34" s="73"/>
      <c r="B34" s="58"/>
      <c r="C34" s="58"/>
      <c r="D34" s="58"/>
      <c r="E34" s="58"/>
      <c r="F34" s="58"/>
      <c r="G34" s="58"/>
      <c r="H34" s="74">
        <f>SUM(H30:H33)</f>
        <v>192</v>
      </c>
      <c r="I34" s="58"/>
      <c r="J34" s="58"/>
      <c r="K34" s="58"/>
      <c r="L34" s="74">
        <f>SUM(L30:L33)</f>
        <v>104</v>
      </c>
      <c r="M34" s="74">
        <f>SUM(M30:M33)</f>
        <v>296</v>
      </c>
      <c r="N34" s="23"/>
      <c r="O34" s="23"/>
      <c r="P34" s="23"/>
      <c r="Q34" s="23"/>
    </row>
    <row r="35" spans="1:17" ht="13.5" thickTop="1">
      <c r="A35" s="7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3"/>
      <c r="O35" s="23"/>
      <c r="P35" s="23"/>
      <c r="Q35" s="23"/>
    </row>
    <row r="36" spans="1:17" ht="13.5" thickBot="1">
      <c r="A36" s="33"/>
      <c r="B36" s="75" t="s">
        <v>19</v>
      </c>
      <c r="C36" s="90" t="s">
        <v>80</v>
      </c>
      <c r="D36" s="90"/>
      <c r="E36" s="90"/>
      <c r="F36" s="90"/>
      <c r="G36" s="90"/>
      <c r="H36" s="91">
        <v>78</v>
      </c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4.25" thickBot="1" thickTop="1">
      <c r="A37" s="33"/>
      <c r="B37" s="58"/>
      <c r="C37" s="79"/>
      <c r="D37" s="79"/>
      <c r="E37" s="79"/>
      <c r="F37" s="79"/>
      <c r="G37" s="79"/>
      <c r="H37" s="58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3.5" thickBot="1">
      <c r="A38" s="33"/>
      <c r="B38" s="98" t="s">
        <v>36</v>
      </c>
      <c r="C38" s="99"/>
      <c r="D38" s="99"/>
      <c r="E38" s="99"/>
      <c r="F38" s="99"/>
      <c r="G38" s="99"/>
      <c r="H38" s="100">
        <f>H11+H22+H34</f>
        <v>620</v>
      </c>
      <c r="I38" s="100"/>
      <c r="J38" s="100"/>
      <c r="K38" s="100"/>
      <c r="L38" s="100">
        <f>L11+L22+L34</f>
        <v>327</v>
      </c>
      <c r="M38" s="101">
        <f>M11+M22+M34</f>
        <v>947</v>
      </c>
      <c r="N38" s="23"/>
      <c r="O38" s="23"/>
      <c r="P38" s="23"/>
      <c r="Q38" s="23"/>
    </row>
    <row r="39" spans="1:17" ht="12.75">
      <c r="A39" s="3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8">
      <c r="A40" s="33"/>
      <c r="B40" s="80" t="s">
        <v>58</v>
      </c>
      <c r="C40" s="80"/>
      <c r="D40" s="80"/>
      <c r="E40" s="80"/>
      <c r="F40" s="80"/>
      <c r="G40" s="80"/>
      <c r="H40" s="80" t="s">
        <v>59</v>
      </c>
      <c r="I40" s="80"/>
      <c r="J40" s="80"/>
      <c r="K40" s="80"/>
      <c r="L40" s="80"/>
      <c r="M40" s="80"/>
      <c r="N40" s="23"/>
      <c r="O40" s="23"/>
      <c r="P40" s="23"/>
      <c r="Q40" s="23"/>
    </row>
    <row r="41" spans="1:17" ht="12.75">
      <c r="A41" s="3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3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3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3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printOptions/>
  <pageMargins left="0.75" right="0.55" top="1" bottom="1" header="0.4921259845" footer="0.4921259845"/>
  <pageSetup horizontalDpi="203" verticalDpi="203" orientation="portrait" paperSize="9" r:id="rId2"/>
  <headerFooter alignWithMargins="0">
    <oddFooter>&amp;L&amp;D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R44"/>
  <sheetViews>
    <sheetView showGridLines="0" workbookViewId="0" topLeftCell="A1">
      <pane ySplit="3" topLeftCell="BM19" activePane="bottomLeft" state="frozen"/>
      <selection pane="topLeft" activeCell="A2" sqref="A2"/>
      <selection pane="bottomLeft" activeCell="L37" sqref="L37"/>
    </sheetView>
  </sheetViews>
  <sheetFormatPr defaultColWidth="11.421875" defaultRowHeight="12.75"/>
  <cols>
    <col min="1" max="1" width="5.140625" style="5" customWidth="1"/>
    <col min="2" max="2" width="17.28125" style="3" customWidth="1"/>
    <col min="3" max="7" width="3.28125" style="3" customWidth="1"/>
    <col min="8" max="8" width="7.421875" style="3" customWidth="1"/>
    <col min="9" max="11" width="3.28125" style="3" customWidth="1"/>
    <col min="12" max="12" width="7.00390625" style="3" customWidth="1"/>
    <col min="13" max="13" width="8.140625" style="3" customWidth="1"/>
    <col min="14" max="17" width="4.28125" style="3" customWidth="1"/>
    <col min="18" max="16384" width="11.421875" style="3" customWidth="1"/>
  </cols>
  <sheetData>
    <row r="1" spans="1:17" s="47" customFormat="1" ht="26.2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47" customFormat="1" ht="25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</row>
    <row r="3" spans="1:17" s="48" customFormat="1" ht="27">
      <c r="A3" s="59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s="48" customFormat="1" ht="27">
      <c r="A4" s="62"/>
      <c r="B4" s="63" t="s">
        <v>51</v>
      </c>
      <c r="C4" s="64" t="s">
        <v>43</v>
      </c>
      <c r="D4" s="65"/>
      <c r="E4" s="65"/>
      <c r="F4" s="65"/>
      <c r="G4" s="66"/>
      <c r="H4" s="67" t="s">
        <v>52</v>
      </c>
      <c r="I4" s="64" t="s">
        <v>44</v>
      </c>
      <c r="J4" s="68"/>
      <c r="K4" s="69"/>
      <c r="L4" s="67" t="s">
        <v>52</v>
      </c>
      <c r="M4" s="70" t="s">
        <v>36</v>
      </c>
      <c r="N4" s="71" t="s">
        <v>45</v>
      </c>
      <c r="O4" s="71" t="s">
        <v>53</v>
      </c>
      <c r="P4" s="71" t="s">
        <v>54</v>
      </c>
      <c r="Q4" s="71" t="s">
        <v>55</v>
      </c>
    </row>
    <row r="5" spans="1:17" ht="12" customHeight="1">
      <c r="A5" s="55"/>
      <c r="B5" s="72" t="s">
        <v>23</v>
      </c>
      <c r="C5" s="72" t="s">
        <v>12</v>
      </c>
      <c r="D5" s="72" t="s">
        <v>16</v>
      </c>
      <c r="E5" s="72" t="s">
        <v>9</v>
      </c>
      <c r="F5" s="72" t="s">
        <v>10</v>
      </c>
      <c r="G5" s="72" t="s">
        <v>14</v>
      </c>
      <c r="H5" s="55"/>
      <c r="I5" s="72" t="s">
        <v>12</v>
      </c>
      <c r="J5" s="72" t="s">
        <v>16</v>
      </c>
      <c r="K5" s="72" t="s">
        <v>9</v>
      </c>
      <c r="L5" s="55"/>
      <c r="M5" s="55"/>
      <c r="N5" s="55"/>
      <c r="O5" s="55"/>
      <c r="P5" s="55"/>
      <c r="Q5" s="55"/>
    </row>
    <row r="6" spans="1:17" ht="12.75">
      <c r="A6" s="72">
        <v>1</v>
      </c>
      <c r="B6" s="89" t="s">
        <v>122</v>
      </c>
      <c r="C6" s="89">
        <v>10</v>
      </c>
      <c r="D6" s="89">
        <v>10</v>
      </c>
      <c r="E6" s="89">
        <v>10</v>
      </c>
      <c r="F6" s="89">
        <v>10</v>
      </c>
      <c r="G6" s="89">
        <v>9</v>
      </c>
      <c r="H6" s="55">
        <f>C6+D6+E6+F6+G6</f>
        <v>49</v>
      </c>
      <c r="I6" s="89">
        <v>10</v>
      </c>
      <c r="J6" s="89">
        <v>10</v>
      </c>
      <c r="K6" s="89">
        <v>9</v>
      </c>
      <c r="L6" s="55">
        <f>I6+J6+K6</f>
        <v>29</v>
      </c>
      <c r="M6" s="55">
        <f>H6+L6</f>
        <v>78</v>
      </c>
      <c r="N6" s="55">
        <f>COUNTIF(C6:K6,10)</f>
        <v>6</v>
      </c>
      <c r="O6" s="55">
        <f>COUNTIF(C6:K6,9)</f>
        <v>2</v>
      </c>
      <c r="P6" s="55">
        <f>COUNTIF(C6:K6,8)</f>
        <v>0</v>
      </c>
      <c r="Q6" s="55">
        <f>COUNTIF(C6:K6,7)</f>
        <v>0</v>
      </c>
    </row>
    <row r="7" spans="1:17" ht="12.75">
      <c r="A7" s="72">
        <v>2</v>
      </c>
      <c r="B7" s="89" t="s">
        <v>123</v>
      </c>
      <c r="C7" s="89">
        <v>10</v>
      </c>
      <c r="D7" s="89">
        <v>10</v>
      </c>
      <c r="E7" s="89">
        <v>10</v>
      </c>
      <c r="F7" s="89">
        <v>9</v>
      </c>
      <c r="G7" s="89">
        <v>9</v>
      </c>
      <c r="H7" s="55">
        <f>SUM(C7:G7)</f>
        <v>48</v>
      </c>
      <c r="I7" s="89">
        <v>10</v>
      </c>
      <c r="J7" s="89">
        <v>9</v>
      </c>
      <c r="K7" s="89">
        <v>7</v>
      </c>
      <c r="L7" s="55">
        <f>SUM(I7:K7)</f>
        <v>26</v>
      </c>
      <c r="M7" s="55">
        <f>SUM(H7,L7)</f>
        <v>74</v>
      </c>
      <c r="N7" s="55">
        <f>COUNTIF(C7:K7,10)</f>
        <v>4</v>
      </c>
      <c r="O7" s="55">
        <f>COUNTIF(C7:K7,9)</f>
        <v>3</v>
      </c>
      <c r="P7" s="55">
        <f>COUNTIF(C7:K7,8)</f>
        <v>0</v>
      </c>
      <c r="Q7" s="55">
        <f>COUNTIF(C7:K7,7)</f>
        <v>1</v>
      </c>
    </row>
    <row r="8" spans="1:17" ht="12.75">
      <c r="A8" s="72">
        <v>3</v>
      </c>
      <c r="B8" s="89" t="s">
        <v>124</v>
      </c>
      <c r="C8" s="89">
        <v>10</v>
      </c>
      <c r="D8" s="89">
        <v>10</v>
      </c>
      <c r="E8" s="89">
        <v>9</v>
      </c>
      <c r="F8" s="89">
        <v>9</v>
      </c>
      <c r="G8" s="89">
        <v>9</v>
      </c>
      <c r="H8" s="55">
        <f>SUM(C8:G8)</f>
        <v>47</v>
      </c>
      <c r="I8" s="89">
        <v>10</v>
      </c>
      <c r="J8" s="89">
        <v>8</v>
      </c>
      <c r="K8" s="89">
        <v>7</v>
      </c>
      <c r="L8" s="55">
        <f>SUM(I8:K8)</f>
        <v>25</v>
      </c>
      <c r="M8" s="55">
        <f>SUM(H8,L8)</f>
        <v>72</v>
      </c>
      <c r="N8" s="55">
        <f>COUNTIF(C8:K8,10)</f>
        <v>3</v>
      </c>
      <c r="O8" s="55">
        <f>COUNTIF(C8:K8,9)</f>
        <v>3</v>
      </c>
      <c r="P8" s="55">
        <f>COUNTIF(C8:K8,8)</f>
        <v>1</v>
      </c>
      <c r="Q8" s="55">
        <f>COUNTIF(C8:K8,7)</f>
        <v>1</v>
      </c>
    </row>
    <row r="9" spans="1:17" ht="12.75">
      <c r="A9" s="72">
        <v>4</v>
      </c>
      <c r="B9" s="89" t="s">
        <v>121</v>
      </c>
      <c r="C9" s="89">
        <v>10</v>
      </c>
      <c r="D9" s="89">
        <v>9</v>
      </c>
      <c r="E9" s="89">
        <v>9</v>
      </c>
      <c r="F9" s="89">
        <v>9</v>
      </c>
      <c r="G9" s="89">
        <v>8</v>
      </c>
      <c r="H9" s="55">
        <f>C9+D9+E9+F9+G9</f>
        <v>45</v>
      </c>
      <c r="I9" s="89">
        <v>9</v>
      </c>
      <c r="J9" s="89">
        <v>9</v>
      </c>
      <c r="K9" s="89">
        <v>8</v>
      </c>
      <c r="L9" s="55">
        <f>I9+J9+K9</f>
        <v>26</v>
      </c>
      <c r="M9" s="55">
        <f>H9+L9</f>
        <v>71</v>
      </c>
      <c r="N9" s="55">
        <f>COUNTIF(C9:K9,10)</f>
        <v>1</v>
      </c>
      <c r="O9" s="55">
        <f>COUNTIF(C9:K9,9)</f>
        <v>5</v>
      </c>
      <c r="P9" s="55">
        <f>COUNTIF(C9:K9,8)</f>
        <v>2</v>
      </c>
      <c r="Q9" s="55">
        <f>COUNTIF(C9:K9,7)</f>
        <v>0</v>
      </c>
    </row>
    <row r="10" spans="1:17" ht="12.75">
      <c r="A10" s="72">
        <v>5</v>
      </c>
      <c r="B10" s="89" t="s">
        <v>125</v>
      </c>
      <c r="C10" s="89">
        <v>10</v>
      </c>
      <c r="D10" s="89">
        <v>10</v>
      </c>
      <c r="E10" s="89">
        <v>9</v>
      </c>
      <c r="F10" s="89">
        <v>9</v>
      </c>
      <c r="G10" s="89">
        <v>9</v>
      </c>
      <c r="H10" s="55">
        <f>SUM(C10:G10)</f>
        <v>47</v>
      </c>
      <c r="I10" s="89">
        <v>9</v>
      </c>
      <c r="J10" s="89">
        <v>7</v>
      </c>
      <c r="K10" s="89">
        <v>7</v>
      </c>
      <c r="L10" s="55">
        <f>SUM(I10:K10)</f>
        <v>23</v>
      </c>
      <c r="M10" s="55">
        <f>SUM(H10,L10)</f>
        <v>70</v>
      </c>
      <c r="N10" s="55">
        <f>COUNTIF(C10:K10,10)</f>
        <v>2</v>
      </c>
      <c r="O10" s="55">
        <f>COUNTIF(C10:K10,9)</f>
        <v>4</v>
      </c>
      <c r="P10" s="55">
        <f>COUNTIF(C10:K10,8)</f>
        <v>0</v>
      </c>
      <c r="Q10" s="55">
        <f>COUNTIF(C10:K10,7)</f>
        <v>2</v>
      </c>
    </row>
    <row r="11" spans="1:17" ht="13.5" thickBot="1">
      <c r="A11" s="73"/>
      <c r="B11" s="58"/>
      <c r="C11" s="58"/>
      <c r="D11" s="58"/>
      <c r="E11" s="58"/>
      <c r="F11" s="58"/>
      <c r="G11" s="58"/>
      <c r="H11" s="74">
        <f>SUM(H6:H10)</f>
        <v>236</v>
      </c>
      <c r="I11" s="58"/>
      <c r="J11" s="58"/>
      <c r="K11" s="58"/>
      <c r="L11" s="74">
        <f>SUM(L6:L10)</f>
        <v>129</v>
      </c>
      <c r="M11" s="74">
        <f>SUM(H11,L11)</f>
        <v>365</v>
      </c>
      <c r="N11" s="58"/>
      <c r="O11" s="58"/>
      <c r="P11" s="58"/>
      <c r="Q11" s="58"/>
    </row>
    <row r="12" spans="1:17" ht="13.5" thickTop="1">
      <c r="A12" s="73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3.5" thickBot="1">
      <c r="A13" s="73"/>
      <c r="B13" s="75" t="s">
        <v>5</v>
      </c>
      <c r="C13" s="90" t="s">
        <v>122</v>
      </c>
      <c r="D13" s="90"/>
      <c r="E13" s="90"/>
      <c r="F13" s="90"/>
      <c r="G13" s="90"/>
      <c r="H13" s="91">
        <v>78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3.5" thickTop="1">
      <c r="A14" s="3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8"/>
      <c r="O14" s="58"/>
      <c r="P14" s="58"/>
      <c r="Q14" s="58"/>
    </row>
    <row r="15" spans="1:17" ht="27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8"/>
      <c r="O15" s="58"/>
      <c r="P15" s="58"/>
      <c r="Q15" s="58"/>
    </row>
    <row r="16" spans="1:17" ht="27">
      <c r="A16" s="62"/>
      <c r="B16" s="63" t="s">
        <v>56</v>
      </c>
      <c r="C16" s="64" t="s">
        <v>43</v>
      </c>
      <c r="D16" s="65"/>
      <c r="E16" s="65"/>
      <c r="F16" s="65"/>
      <c r="G16" s="66"/>
      <c r="H16" s="67" t="s">
        <v>52</v>
      </c>
      <c r="I16" s="64" t="s">
        <v>44</v>
      </c>
      <c r="J16" s="68"/>
      <c r="K16" s="69"/>
      <c r="L16" s="67" t="s">
        <v>52</v>
      </c>
      <c r="M16" s="70" t="s">
        <v>36</v>
      </c>
      <c r="N16" s="71" t="s">
        <v>45</v>
      </c>
      <c r="O16" s="71" t="s">
        <v>53</v>
      </c>
      <c r="P16" s="71" t="s">
        <v>54</v>
      </c>
      <c r="Q16" s="71" t="s">
        <v>55</v>
      </c>
    </row>
    <row r="17" spans="1:17" ht="12.75">
      <c r="A17" s="55"/>
      <c r="B17" s="72" t="s">
        <v>23</v>
      </c>
      <c r="C17" s="72" t="s">
        <v>12</v>
      </c>
      <c r="D17" s="72" t="s">
        <v>16</v>
      </c>
      <c r="E17" s="72" t="s">
        <v>9</v>
      </c>
      <c r="F17" s="72" t="s">
        <v>10</v>
      </c>
      <c r="G17" s="72" t="s">
        <v>14</v>
      </c>
      <c r="H17" s="55"/>
      <c r="I17" s="72" t="s">
        <v>12</v>
      </c>
      <c r="J17" s="72" t="s">
        <v>16</v>
      </c>
      <c r="K17" s="72" t="s">
        <v>9</v>
      </c>
      <c r="L17" s="55"/>
      <c r="M17" s="55"/>
      <c r="N17" s="55"/>
      <c r="O17" s="55"/>
      <c r="P17" s="55"/>
      <c r="Q17" s="55"/>
    </row>
    <row r="18" spans="1:17" ht="12.75">
      <c r="A18" s="72">
        <v>1</v>
      </c>
      <c r="B18" s="89" t="s">
        <v>129</v>
      </c>
      <c r="C18" s="89">
        <v>10</v>
      </c>
      <c r="D18" s="89">
        <v>10</v>
      </c>
      <c r="E18" s="89">
        <v>10</v>
      </c>
      <c r="F18" s="89">
        <v>10</v>
      </c>
      <c r="G18" s="89">
        <v>9</v>
      </c>
      <c r="H18" s="55">
        <f>SUM(C18:G18)</f>
        <v>49</v>
      </c>
      <c r="I18" s="89">
        <v>10</v>
      </c>
      <c r="J18" s="89">
        <v>10</v>
      </c>
      <c r="K18" s="89">
        <v>9</v>
      </c>
      <c r="L18" s="55">
        <f>SUM(I18:K18)</f>
        <v>29</v>
      </c>
      <c r="M18" s="55">
        <f>SUM(H18,L18)</f>
        <v>78</v>
      </c>
      <c r="N18" s="55">
        <f>COUNTIF(C18:K18,10)</f>
        <v>6</v>
      </c>
      <c r="O18" s="55">
        <f>COUNTIF(C18:K18,9)</f>
        <v>2</v>
      </c>
      <c r="P18" s="55">
        <f>COUNTIF(C18:K18,8)</f>
        <v>0</v>
      </c>
      <c r="Q18" s="55">
        <f>COUNTIF(C18:K18,7)</f>
        <v>0</v>
      </c>
    </row>
    <row r="19" spans="1:18" ht="12.75">
      <c r="A19" s="72">
        <v>2</v>
      </c>
      <c r="B19" s="89" t="s">
        <v>128</v>
      </c>
      <c r="C19" s="89">
        <v>10</v>
      </c>
      <c r="D19" s="89">
        <v>10</v>
      </c>
      <c r="E19" s="89">
        <v>10</v>
      </c>
      <c r="F19" s="89">
        <v>10</v>
      </c>
      <c r="G19" s="89">
        <v>10</v>
      </c>
      <c r="H19" s="55">
        <f>SUM(C19:G19)</f>
        <v>50</v>
      </c>
      <c r="I19" s="89">
        <v>10</v>
      </c>
      <c r="J19" s="89">
        <v>9</v>
      </c>
      <c r="K19" s="89">
        <v>8</v>
      </c>
      <c r="L19" s="55">
        <f>SUM(I19:K19)</f>
        <v>27</v>
      </c>
      <c r="M19" s="55">
        <f>SUM(H19,L19)</f>
        <v>77</v>
      </c>
      <c r="N19" s="55">
        <f>COUNTIF(C19:K19,10)</f>
        <v>6</v>
      </c>
      <c r="O19" s="55">
        <f>COUNTIF(C19:K19,9)</f>
        <v>1</v>
      </c>
      <c r="P19" s="55">
        <f>COUNTIF(C19:K19,8)</f>
        <v>1</v>
      </c>
      <c r="Q19" s="55">
        <f>COUNTIF(C19:K19,7)</f>
        <v>0</v>
      </c>
      <c r="R19" s="49"/>
    </row>
    <row r="20" spans="1:17" ht="12.75">
      <c r="A20" s="72">
        <v>3</v>
      </c>
      <c r="B20" s="89" t="s">
        <v>127</v>
      </c>
      <c r="C20" s="89">
        <v>10</v>
      </c>
      <c r="D20" s="89">
        <v>10</v>
      </c>
      <c r="E20" s="89">
        <v>10</v>
      </c>
      <c r="F20" s="89">
        <v>10</v>
      </c>
      <c r="G20" s="89">
        <v>10</v>
      </c>
      <c r="H20" s="55">
        <f>C20+D20+E20+F20+G20</f>
        <v>50</v>
      </c>
      <c r="I20" s="89">
        <v>9</v>
      </c>
      <c r="J20" s="89">
        <v>9</v>
      </c>
      <c r="K20" s="89">
        <v>9</v>
      </c>
      <c r="L20" s="55">
        <f>I20+J20+K20</f>
        <v>27</v>
      </c>
      <c r="M20" s="55">
        <f>H20+L20</f>
        <v>77</v>
      </c>
      <c r="N20" s="55">
        <f>COUNTIF(C20:K20,10)</f>
        <v>5</v>
      </c>
      <c r="O20" s="55">
        <f>COUNTIF(C20:K20,9)</f>
        <v>3</v>
      </c>
      <c r="P20" s="55">
        <f>COUNTIF(C20:K20,8)</f>
        <v>0</v>
      </c>
      <c r="Q20" s="55">
        <f>COUNTIF(C20:K20,7)</f>
        <v>0</v>
      </c>
    </row>
    <row r="21" spans="1:17" ht="12.75">
      <c r="A21" s="72">
        <v>4</v>
      </c>
      <c r="B21" s="89" t="s">
        <v>126</v>
      </c>
      <c r="C21" s="89">
        <v>10</v>
      </c>
      <c r="D21" s="89">
        <v>10</v>
      </c>
      <c r="E21" s="89">
        <v>10</v>
      </c>
      <c r="F21" s="89">
        <v>10</v>
      </c>
      <c r="G21" s="89">
        <v>9</v>
      </c>
      <c r="H21" s="55">
        <f>C21+D21+E21+F21+G21</f>
        <v>49</v>
      </c>
      <c r="I21" s="89">
        <v>9</v>
      </c>
      <c r="J21" s="89">
        <v>9</v>
      </c>
      <c r="K21" s="89">
        <v>9</v>
      </c>
      <c r="L21" s="55">
        <f>I21+J21+K21</f>
        <v>27</v>
      </c>
      <c r="M21" s="55">
        <f>H21+L21</f>
        <v>76</v>
      </c>
      <c r="N21" s="55">
        <f>COUNTIF(C21:K21,10)</f>
        <v>4</v>
      </c>
      <c r="O21" s="55">
        <f>COUNTIF(C21:K21,9)</f>
        <v>4</v>
      </c>
      <c r="P21" s="55">
        <f>COUNTIF(C21:K21,8)</f>
        <v>0</v>
      </c>
      <c r="Q21" s="55">
        <f>COUNTIF(C21:K21,7)</f>
        <v>0</v>
      </c>
    </row>
    <row r="22" spans="1:17" ht="13.5" thickBot="1">
      <c r="A22" s="73"/>
      <c r="B22" s="58"/>
      <c r="C22" s="58"/>
      <c r="D22" s="58"/>
      <c r="E22" s="58"/>
      <c r="F22" s="58"/>
      <c r="G22" s="58"/>
      <c r="H22" s="74">
        <f>SUM(H18:H21)</f>
        <v>198</v>
      </c>
      <c r="I22" s="58"/>
      <c r="J22" s="58"/>
      <c r="K22" s="58"/>
      <c r="L22" s="74">
        <f>SUM(L18:L21)</f>
        <v>110</v>
      </c>
      <c r="M22" s="74">
        <f>SUM(M18:M21)</f>
        <v>308</v>
      </c>
      <c r="N22" s="58"/>
      <c r="O22" s="58"/>
      <c r="P22" s="58"/>
      <c r="Q22" s="58"/>
    </row>
    <row r="23" spans="1:17" ht="13.5" thickTop="1">
      <c r="A23" s="7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7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3.5" thickBot="1">
      <c r="A25" s="73"/>
      <c r="B25" s="75" t="s">
        <v>19</v>
      </c>
      <c r="C25" s="90" t="s">
        <v>129</v>
      </c>
      <c r="D25" s="90"/>
      <c r="E25" s="90"/>
      <c r="F25" s="90"/>
      <c r="G25" s="90"/>
      <c r="H25" s="91">
        <v>78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3.5" thickTop="1">
      <c r="A26" s="3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8"/>
      <c r="O26" s="58"/>
      <c r="P26" s="58"/>
      <c r="Q26" s="58"/>
    </row>
    <row r="27" spans="1:17" ht="27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8"/>
      <c r="O27" s="58"/>
      <c r="P27" s="58"/>
      <c r="Q27" s="58"/>
    </row>
    <row r="28" spans="1:17" ht="51">
      <c r="A28" s="62"/>
      <c r="B28" s="78" t="s">
        <v>57</v>
      </c>
      <c r="C28" s="64" t="s">
        <v>43</v>
      </c>
      <c r="D28" s="65"/>
      <c r="E28" s="65"/>
      <c r="F28" s="65"/>
      <c r="G28" s="66"/>
      <c r="H28" s="67" t="s">
        <v>52</v>
      </c>
      <c r="I28" s="64" t="s">
        <v>44</v>
      </c>
      <c r="J28" s="68"/>
      <c r="K28" s="69"/>
      <c r="L28" s="67" t="s">
        <v>52</v>
      </c>
      <c r="M28" s="70" t="s">
        <v>36</v>
      </c>
      <c r="N28" s="71" t="s">
        <v>45</v>
      </c>
      <c r="O28" s="71" t="s">
        <v>53</v>
      </c>
      <c r="P28" s="71" t="s">
        <v>54</v>
      </c>
      <c r="Q28" s="71" t="s">
        <v>55</v>
      </c>
    </row>
    <row r="29" spans="1:17" ht="12.75">
      <c r="A29" s="55"/>
      <c r="B29" s="72" t="s">
        <v>23</v>
      </c>
      <c r="C29" s="72" t="s">
        <v>12</v>
      </c>
      <c r="D29" s="72" t="s">
        <v>16</v>
      </c>
      <c r="E29" s="72" t="s">
        <v>9</v>
      </c>
      <c r="F29" s="72" t="s">
        <v>10</v>
      </c>
      <c r="G29" s="72" t="s">
        <v>14</v>
      </c>
      <c r="H29" s="55"/>
      <c r="I29" s="72" t="s">
        <v>12</v>
      </c>
      <c r="J29" s="72" t="s">
        <v>16</v>
      </c>
      <c r="K29" s="72" t="s">
        <v>9</v>
      </c>
      <c r="L29" s="55"/>
      <c r="M29" s="55"/>
      <c r="N29" s="55"/>
      <c r="O29" s="55"/>
      <c r="P29" s="55"/>
      <c r="Q29" s="55"/>
    </row>
    <row r="30" spans="1:17" ht="12.75">
      <c r="A30" s="72">
        <v>1</v>
      </c>
      <c r="B30" s="89" t="s">
        <v>131</v>
      </c>
      <c r="C30" s="89">
        <v>10</v>
      </c>
      <c r="D30" s="89">
        <v>10</v>
      </c>
      <c r="E30" s="89">
        <v>9</v>
      </c>
      <c r="F30" s="89">
        <v>9</v>
      </c>
      <c r="G30" s="89">
        <v>9</v>
      </c>
      <c r="H30" s="55">
        <f>C30+D30+E30+F30+G30</f>
        <v>47</v>
      </c>
      <c r="I30" s="89">
        <v>10</v>
      </c>
      <c r="J30" s="89">
        <v>10</v>
      </c>
      <c r="K30" s="89">
        <v>9</v>
      </c>
      <c r="L30" s="55">
        <f>I30+J30+K30</f>
        <v>29</v>
      </c>
      <c r="M30" s="55">
        <f>H30+L30</f>
        <v>76</v>
      </c>
      <c r="N30" s="55">
        <f>COUNTIF(C30:K30,10)</f>
        <v>4</v>
      </c>
      <c r="O30" s="55">
        <f>COUNTIF(C30:K30,9)</f>
        <v>4</v>
      </c>
      <c r="P30" s="55">
        <f>COUNTIF(C30:K30,8)</f>
        <v>0</v>
      </c>
      <c r="Q30" s="55">
        <f>COUNTIF(C30:K30,7)</f>
        <v>0</v>
      </c>
    </row>
    <row r="31" spans="1:17" ht="12.75">
      <c r="A31" s="72">
        <v>2</v>
      </c>
      <c r="B31" s="89" t="s">
        <v>133</v>
      </c>
      <c r="C31" s="89">
        <v>10</v>
      </c>
      <c r="D31" s="89">
        <v>10</v>
      </c>
      <c r="E31" s="89">
        <v>9</v>
      </c>
      <c r="F31" s="89">
        <v>9</v>
      </c>
      <c r="G31" s="89">
        <v>9</v>
      </c>
      <c r="H31" s="55">
        <f>SUM(C31:G31)</f>
        <v>47</v>
      </c>
      <c r="I31" s="89">
        <v>10</v>
      </c>
      <c r="J31" s="89">
        <v>10</v>
      </c>
      <c r="K31" s="89">
        <v>8</v>
      </c>
      <c r="L31" s="55">
        <f>SUM(I31:K31)</f>
        <v>28</v>
      </c>
      <c r="M31" s="55">
        <f>SUM(H31,L31)</f>
        <v>75</v>
      </c>
      <c r="N31" s="55">
        <f>COUNTIF(C31:K31,10)</f>
        <v>4</v>
      </c>
      <c r="O31" s="55">
        <f>COUNTIF(C31:K31,9)</f>
        <v>3</v>
      </c>
      <c r="P31" s="55">
        <f>COUNTIF(C31:K31,8)</f>
        <v>1</v>
      </c>
      <c r="Q31" s="55">
        <f>COUNTIF(C31:K31,7)</f>
        <v>0</v>
      </c>
    </row>
    <row r="32" spans="1:17" ht="12.75">
      <c r="A32" s="72">
        <v>3</v>
      </c>
      <c r="B32" s="89" t="s">
        <v>130</v>
      </c>
      <c r="C32" s="89">
        <v>10</v>
      </c>
      <c r="D32" s="89">
        <v>10</v>
      </c>
      <c r="E32" s="89">
        <v>10</v>
      </c>
      <c r="F32" s="89">
        <v>9</v>
      </c>
      <c r="G32" s="89">
        <v>9</v>
      </c>
      <c r="H32" s="55">
        <f>C32+D32+E32+F32+G32</f>
        <v>48</v>
      </c>
      <c r="I32" s="89">
        <v>9</v>
      </c>
      <c r="J32" s="89">
        <v>9</v>
      </c>
      <c r="K32" s="89">
        <v>9</v>
      </c>
      <c r="L32" s="55">
        <f>I32+J32+K32</f>
        <v>27</v>
      </c>
      <c r="M32" s="55">
        <f>H32+L32</f>
        <v>75</v>
      </c>
      <c r="N32" s="55">
        <f>COUNTIF(C32:K32,10)</f>
        <v>3</v>
      </c>
      <c r="O32" s="55">
        <f>COUNTIF(C32:K32,9)</f>
        <v>5</v>
      </c>
      <c r="P32" s="55">
        <f>COUNTIF(C32:K32,8)</f>
        <v>0</v>
      </c>
      <c r="Q32" s="55">
        <f>COUNTIF(C32:K32,7)</f>
        <v>0</v>
      </c>
    </row>
    <row r="33" spans="1:17" ht="12.75">
      <c r="A33" s="72">
        <v>4</v>
      </c>
      <c r="B33" s="89" t="s">
        <v>132</v>
      </c>
      <c r="C33" s="89">
        <v>9</v>
      </c>
      <c r="D33" s="89">
        <v>9</v>
      </c>
      <c r="E33" s="89">
        <v>8</v>
      </c>
      <c r="F33" s="89">
        <v>8</v>
      </c>
      <c r="G33" s="89">
        <v>8</v>
      </c>
      <c r="H33" s="55">
        <f>SUM(C33:G33)</f>
        <v>42</v>
      </c>
      <c r="I33" s="89">
        <v>7</v>
      </c>
      <c r="J33" s="89">
        <v>7</v>
      </c>
      <c r="K33" s="89">
        <v>5</v>
      </c>
      <c r="L33" s="55">
        <f>SUM(I33:K33)</f>
        <v>19</v>
      </c>
      <c r="M33" s="55">
        <f>SUM(H33,L33)</f>
        <v>61</v>
      </c>
      <c r="N33" s="55">
        <f>COUNTIF(C33:K33,10)</f>
        <v>0</v>
      </c>
      <c r="O33" s="55">
        <f>COUNTIF(C33:K33,9)</f>
        <v>2</v>
      </c>
      <c r="P33" s="55">
        <f>COUNTIF(C33:K33,8)</f>
        <v>3</v>
      </c>
      <c r="Q33" s="55">
        <f>COUNTIF(C33:K33,7)</f>
        <v>2</v>
      </c>
    </row>
    <row r="34" spans="1:17" ht="13.5" thickBot="1">
      <c r="A34" s="73"/>
      <c r="B34" s="58"/>
      <c r="C34" s="58"/>
      <c r="D34" s="58"/>
      <c r="E34" s="58"/>
      <c r="F34" s="58"/>
      <c r="G34" s="58"/>
      <c r="H34" s="74">
        <f>SUM(H30:H33)</f>
        <v>184</v>
      </c>
      <c r="I34" s="58"/>
      <c r="J34" s="58"/>
      <c r="K34" s="58"/>
      <c r="L34" s="74">
        <f>SUM(L30:L33)</f>
        <v>103</v>
      </c>
      <c r="M34" s="74">
        <f>SUM(M30:M33)</f>
        <v>287</v>
      </c>
      <c r="N34" s="23"/>
      <c r="O34" s="23"/>
      <c r="P34" s="23"/>
      <c r="Q34" s="23"/>
    </row>
    <row r="35" spans="1:17" ht="13.5" thickTop="1">
      <c r="A35" s="73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3"/>
      <c r="O35" s="23"/>
      <c r="P35" s="23"/>
      <c r="Q35" s="23"/>
    </row>
    <row r="36" spans="1:17" ht="13.5" thickBot="1">
      <c r="A36" s="33"/>
      <c r="B36" s="75" t="s">
        <v>5</v>
      </c>
      <c r="C36" s="90" t="s">
        <v>131</v>
      </c>
      <c r="D36" s="90"/>
      <c r="E36" s="90"/>
      <c r="F36" s="90"/>
      <c r="G36" s="90"/>
      <c r="H36" s="91">
        <v>76</v>
      </c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4.25" thickBot="1" thickTop="1">
      <c r="A37" s="33"/>
      <c r="B37" s="58"/>
      <c r="C37" s="79"/>
      <c r="D37" s="79"/>
      <c r="E37" s="79"/>
      <c r="F37" s="79"/>
      <c r="G37" s="79"/>
      <c r="H37" s="58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3.5" thickBot="1">
      <c r="A38" s="33"/>
      <c r="B38" s="98" t="s">
        <v>36</v>
      </c>
      <c r="C38" s="99"/>
      <c r="D38" s="99"/>
      <c r="E38" s="99"/>
      <c r="F38" s="99"/>
      <c r="G38" s="99"/>
      <c r="H38" s="100">
        <f>H11+H22+H34</f>
        <v>618</v>
      </c>
      <c r="I38" s="100"/>
      <c r="J38" s="100"/>
      <c r="K38" s="100"/>
      <c r="L38" s="100">
        <f>L11+L22+L34</f>
        <v>342</v>
      </c>
      <c r="M38" s="101">
        <f>M11+M22+M34</f>
        <v>960</v>
      </c>
      <c r="N38" s="23"/>
      <c r="O38" s="23"/>
      <c r="P38" s="23"/>
      <c r="Q38" s="23"/>
    </row>
    <row r="39" spans="1:17" ht="12.75">
      <c r="A39" s="3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8">
      <c r="A40" s="33"/>
      <c r="B40" s="80" t="s">
        <v>58</v>
      </c>
      <c r="C40" s="80"/>
      <c r="D40" s="80"/>
      <c r="E40" s="80"/>
      <c r="F40" s="80"/>
      <c r="G40" s="80"/>
      <c r="H40" s="80" t="s">
        <v>59</v>
      </c>
      <c r="I40" s="80"/>
      <c r="J40" s="80"/>
      <c r="K40" s="80"/>
      <c r="L40" s="80"/>
      <c r="M40" s="80"/>
      <c r="N40" s="23"/>
      <c r="O40" s="23"/>
      <c r="P40" s="23"/>
      <c r="Q40" s="23"/>
    </row>
    <row r="41" spans="1:17" ht="12.75">
      <c r="A41" s="3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3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3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3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printOptions/>
  <pageMargins left="0.75" right="0.49" top="1" bottom="1" header="0.4921259845" footer="0.4921259845"/>
  <pageSetup horizontalDpi="203" verticalDpi="203" orientation="portrait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HL5_49_R10</dc:creator>
  <cp:keywords/>
  <dc:description/>
  <cp:lastModifiedBy>Administrator</cp:lastModifiedBy>
  <cp:lastPrinted>2014-08-24T15:02:35Z</cp:lastPrinted>
  <dcterms:created xsi:type="dcterms:W3CDTF">1999-09-29T16:22:33Z</dcterms:created>
  <dcterms:modified xsi:type="dcterms:W3CDTF">2014-08-24T15:04:57Z</dcterms:modified>
  <cp:category/>
  <cp:version/>
  <cp:contentType/>
  <cp:contentStatus/>
</cp:coreProperties>
</file>