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2" windowWidth="9720" windowHeight="7320" tabRatio="863" firstSheet="1" activeTab="8"/>
  </bookViews>
  <sheets>
    <sheet name="Siegerliste" sheetId="1" r:id="rId1"/>
    <sheet name="Kaiserschießen" sheetId="2" r:id="rId2"/>
    <sheet name="Medaillen Schützen" sheetId="3" r:id="rId3"/>
    <sheet name="Medaillen Damen" sheetId="4" r:id="rId4"/>
    <sheet name="Medaillen Jungschützen" sheetId="5" r:id="rId5"/>
    <sheet name="Grift" sheetId="6" r:id="rId6"/>
    <sheet name="Dobrock" sheetId="7" r:id="rId7"/>
    <sheet name="Weißenmoor" sheetId="8" r:id="rId8"/>
    <sheet name="Westerhamm" sheetId="9" r:id="rId9"/>
    <sheet name="Zollbaum" sheetId="10" r:id="rId10"/>
  </sheets>
  <definedNames>
    <definedName name="_xlnm.Print_Area" localSheetId="6">'Dobrock'!$A$1:$R$47</definedName>
    <definedName name="_xlnm.Print_Area" localSheetId="5">'Grift'!$A$1:$R$47</definedName>
    <definedName name="_xlnm.Print_Area" localSheetId="1">'Kaiserschießen'!$A$3:$I$35</definedName>
    <definedName name="_xlnm.Print_Area" localSheetId="3">'Medaillen Damen'!$A$1:$E$7</definedName>
    <definedName name="_xlnm.Print_Area" localSheetId="4">'Medaillen Jungschützen'!$A$1:$E$7</definedName>
    <definedName name="_xlnm.Print_Area" localSheetId="2">'Medaillen Schützen'!$A$1:$E$9</definedName>
    <definedName name="_xlnm.Print_Area" localSheetId="0">'Siegerliste'!$A$1:$H$38</definedName>
    <definedName name="_xlnm.Print_Area" localSheetId="7">'Weißenmoor'!$A$1:$R$47</definedName>
    <definedName name="_xlnm.Print_Area" localSheetId="8">'Westerhamm'!$A$1:$R$47</definedName>
    <definedName name="_xlnm.Print_Area" localSheetId="9">'Zollbaum'!$A$1:$R$47</definedName>
  </definedNames>
  <calcPr fullCalcOnLoad="1"/>
</workbook>
</file>

<file path=xl/sharedStrings.xml><?xml version="1.0" encoding="utf-8"?>
<sst xmlns="http://schemas.openxmlformats.org/spreadsheetml/2006/main" count="756" uniqueCount="165">
  <si>
    <t xml:space="preserve">  Siegerliste</t>
  </si>
  <si>
    <t>Schützen:</t>
  </si>
  <si>
    <t>sitzend:</t>
  </si>
  <si>
    <t>stehend:</t>
  </si>
  <si>
    <t>gesamt:</t>
  </si>
  <si>
    <t>Mannschaftsbester</t>
  </si>
  <si>
    <t>Ringe</t>
  </si>
  <si>
    <t>6.</t>
  </si>
  <si>
    <t>3.</t>
  </si>
  <si>
    <t>4.</t>
  </si>
  <si>
    <t>Weißenmoor</t>
  </si>
  <si>
    <t>1.</t>
  </si>
  <si>
    <t>Dobrock</t>
  </si>
  <si>
    <t>5.</t>
  </si>
  <si>
    <t>Westerhamm</t>
  </si>
  <si>
    <t>2.</t>
  </si>
  <si>
    <t>Grift</t>
  </si>
  <si>
    <t>Damen:</t>
  </si>
  <si>
    <t>Mannschaftsbeste</t>
  </si>
  <si>
    <t>Jungschützen:</t>
  </si>
  <si>
    <t>Mannschaftsbeste/r</t>
  </si>
  <si>
    <t>Name</t>
  </si>
  <si>
    <t>Schützenverein</t>
  </si>
  <si>
    <t>Kaiser</t>
  </si>
  <si>
    <t>Kaiserin</t>
  </si>
  <si>
    <t>Jungschützen-Kaiser</t>
  </si>
  <si>
    <t>Jungschützen-Kaiserin</t>
  </si>
  <si>
    <t>Wingster Kaiserschießen</t>
  </si>
  <si>
    <t>Wingster Kaiser</t>
  </si>
  <si>
    <t>Verein</t>
  </si>
  <si>
    <t xml:space="preserve">1. </t>
  </si>
  <si>
    <t xml:space="preserve">2. </t>
  </si>
  <si>
    <t xml:space="preserve">3. </t>
  </si>
  <si>
    <t>Gesamt</t>
  </si>
  <si>
    <t>Wingster Kaiserin</t>
  </si>
  <si>
    <t>Wingster Jungschützen-Kaiser</t>
  </si>
  <si>
    <t>Wingster Jungschützen-Kaiserin</t>
  </si>
  <si>
    <t>7.</t>
  </si>
  <si>
    <t>Nr.</t>
  </si>
  <si>
    <t>Sitzend</t>
  </si>
  <si>
    <t>Stehend</t>
  </si>
  <si>
    <t>x10</t>
  </si>
  <si>
    <t>x9</t>
  </si>
  <si>
    <t>x8</t>
  </si>
  <si>
    <t>x7</t>
  </si>
  <si>
    <t>Schützenverein Dobrock von 1877 e.V.</t>
  </si>
  <si>
    <t>Schützen</t>
  </si>
  <si>
    <t>Summe</t>
  </si>
  <si>
    <t>x 9</t>
  </si>
  <si>
    <t>x 8</t>
  </si>
  <si>
    <t>x 7</t>
  </si>
  <si>
    <t>Damen</t>
  </si>
  <si>
    <t xml:space="preserve">   Jung-schützen</t>
  </si>
  <si>
    <t>ausgewertet:</t>
  </si>
  <si>
    <t>anerkannt:</t>
  </si>
  <si>
    <t>Schützenverein Grift u. Umg. von 1896 e.V.</t>
  </si>
  <si>
    <t>Schützenverein Weißenmoor e.V. von 1909</t>
  </si>
  <si>
    <t>Schützenverein Westerhamm von 1774 e.V.</t>
  </si>
  <si>
    <t>Bernd Kreschinski</t>
  </si>
  <si>
    <t>Matthias Fick</t>
  </si>
  <si>
    <t>Lars Drossner</t>
  </si>
  <si>
    <t>Matthias Schütt</t>
  </si>
  <si>
    <t>Kai Steffens</t>
  </si>
  <si>
    <t>Maurice Lafrenz</t>
  </si>
  <si>
    <t>Brigitte Steffens</t>
  </si>
  <si>
    <t>Birte Umland</t>
  </si>
  <si>
    <t>Tamara Schildt</t>
  </si>
  <si>
    <t>Julia Gosenko</t>
  </si>
  <si>
    <t>Oliver Fick</t>
  </si>
  <si>
    <t>Sandra Fick</t>
  </si>
  <si>
    <t>Kampf</t>
  </si>
  <si>
    <t>Wingster…</t>
  </si>
  <si>
    <t>Zollbaum-Wingst</t>
  </si>
  <si>
    <t xml:space="preserve">           Wingst - Pokal - Schießen 2015</t>
  </si>
  <si>
    <t>Hartmut Jungclaus</t>
  </si>
  <si>
    <t>Daniela Fastert</t>
  </si>
  <si>
    <t>Loris Hahn</t>
  </si>
  <si>
    <t>Nele Drossner</t>
  </si>
  <si>
    <t>Johannes Feldhusen</t>
  </si>
  <si>
    <t>Ingo Lafrenz</t>
  </si>
  <si>
    <t>Freia Junge</t>
  </si>
  <si>
    <t>Lukas Schmidt</t>
  </si>
  <si>
    <t>Evelyn Lührs</t>
  </si>
  <si>
    <t>Alke Brandt</t>
  </si>
  <si>
    <t>Mark-Philipp Brandt</t>
  </si>
  <si>
    <t>Wingster Pokalschießen 2015</t>
  </si>
  <si>
    <t xml:space="preserve">   Wingster Pokalschießen  2015</t>
  </si>
  <si>
    <r>
      <t xml:space="preserve">      Medaillen:   </t>
    </r>
    <r>
      <rPr>
        <b/>
        <sz val="22"/>
        <rFont val="Arial"/>
        <family val="2"/>
      </rPr>
      <t>Jungschützen</t>
    </r>
  </si>
  <si>
    <r>
      <t xml:space="preserve">Medaillen:   </t>
    </r>
    <r>
      <rPr>
        <b/>
        <sz val="22"/>
        <rFont val="Arial"/>
        <family val="2"/>
      </rPr>
      <t>Damen</t>
    </r>
  </si>
  <si>
    <r>
      <t xml:space="preserve">Medaillen:   </t>
    </r>
    <r>
      <rPr>
        <b/>
        <sz val="22"/>
        <rFont val="Arial"/>
        <family val="2"/>
      </rPr>
      <t>Schützen</t>
    </r>
  </si>
  <si>
    <t>10er</t>
  </si>
  <si>
    <t>Rang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</si>
  <si>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</si>
  <si>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</si>
  <si>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</si>
  <si>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</si>
  <si>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</si>
  <si>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</si>
  <si>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</si>
  <si>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</si>
  <si>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</si>
  <si>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</si>
  <si>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</si>
  <si>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</si>
  <si>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</si>
  <si>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</si>
  <si>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</si>
  <si>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</si>
  <si>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</si>
  <si>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</si>
  <si>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Sortierung:</t>
  </si>
  <si>
    <t>Stehend      Werte     Nach Größe (absteigend)</t>
  </si>
  <si>
    <t>Gesamt       Werte     Nach Größe (absteigend)</t>
  </si>
  <si>
    <t>Kampf         Werte     Nach Größe (absteigend)</t>
  </si>
  <si>
    <t>Manfred Schütt</t>
  </si>
  <si>
    <t>Friedhelm Söhl</t>
  </si>
  <si>
    <t>Franziska Lindemann</t>
  </si>
  <si>
    <t>Yvonne Steffens</t>
  </si>
  <si>
    <t>Mareike Piel</t>
  </si>
  <si>
    <t>Schützenverein Zollbaum-Wingst von 1910 e.V.</t>
  </si>
  <si>
    <t>Peter Fick</t>
  </si>
  <si>
    <t>Kolja Lohmann</t>
  </si>
  <si>
    <t>Klaus v. d. Fecht</t>
  </si>
  <si>
    <t>Marcel Meyer</t>
  </si>
  <si>
    <t>Angela Thiele</t>
  </si>
  <si>
    <t>Tanja Hebbe</t>
  </si>
  <si>
    <t>Monika Mangels</t>
  </si>
  <si>
    <t>Stina-Maria Bebba</t>
  </si>
  <si>
    <t>Christian Fick</t>
  </si>
  <si>
    <t>Niklas Fick</t>
  </si>
  <si>
    <t>Marie Knust</t>
  </si>
  <si>
    <t>Jan-Oliver Blohm</t>
  </si>
  <si>
    <t>Jens Schütt</t>
  </si>
  <si>
    <t>Olaf Schlobohm</t>
  </si>
  <si>
    <t>Holger Schlobohm</t>
  </si>
  <si>
    <t>Daniel Lengenfelder</t>
  </si>
  <si>
    <t xml:space="preserve"> </t>
  </si>
  <si>
    <t>Ute Reyelts</t>
  </si>
  <si>
    <t>Kirsten Drossner</t>
  </si>
  <si>
    <t>Michaela Thiele</t>
  </si>
  <si>
    <t>Annika Thiele</t>
  </si>
  <si>
    <t>Corinna Schlobohm</t>
  </si>
  <si>
    <t>Marco Krähling</t>
  </si>
  <si>
    <t>Siegfried Meier</t>
  </si>
  <si>
    <t>Jan Kohrs</t>
  </si>
  <si>
    <t>Kai Gründel</t>
  </si>
  <si>
    <t>Heiko Brandt</t>
  </si>
  <si>
    <t>Iris Brandt (Osten)</t>
  </si>
  <si>
    <t>Irene Semken</t>
  </si>
  <si>
    <t>Hilke Brandt</t>
  </si>
  <si>
    <t>Petra Vagts</t>
  </si>
  <si>
    <t>Mareike Buck</t>
  </si>
  <si>
    <t>Kira Dick</t>
  </si>
  <si>
    <t>Jan-Christoph Brandt</t>
  </si>
  <si>
    <t>Klaus Freudenthal</t>
  </si>
  <si>
    <t>Finn Schmidt</t>
  </si>
  <si>
    <t>Claus König</t>
  </si>
  <si>
    <t>Wolfgang Görse</t>
  </si>
  <si>
    <t>Helma Freudenthal</t>
  </si>
  <si>
    <t>Katrin Katt</t>
  </si>
  <si>
    <t>Katrin Vagts</t>
  </si>
  <si>
    <t>Martin Wilkens</t>
  </si>
  <si>
    <t>Vanessa Beyer</t>
  </si>
  <si>
    <t>Sebastian Kröncke</t>
  </si>
  <si>
    <t>Kampf2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</si>
</sst>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\.mmm\ yy"/>
    <numFmt numFmtId="176" formatCode="d\.mmm"/>
    <numFmt numFmtId="177" formatCode="0.0000"/>
  </numFmts>
  <fonts count="48">
    <font>
      <sz val="10"/>
      <name val="Arial"/>
      <family val="0"/>
    </font>
    <font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Continuous" vertical="center"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 vertical="justify"/>
    </xf>
    <xf numFmtId="0" fontId="0" fillId="0" borderId="0" xfId="0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justify"/>
    </xf>
    <xf numFmtId="0" fontId="0" fillId="34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4" borderId="25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7" fillId="34" borderId="17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0" fillId="34" borderId="25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15</xdr:row>
      <xdr:rowOff>0</xdr:rowOff>
    </xdr:from>
    <xdr:to>
      <xdr:col>6</xdr:col>
      <xdr:colOff>209550</xdr:colOff>
      <xdr:row>15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4290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15</xdr:row>
      <xdr:rowOff>0</xdr:rowOff>
    </xdr:from>
    <xdr:to>
      <xdr:col>6</xdr:col>
      <xdr:colOff>209550</xdr:colOff>
      <xdr:row>15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4290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15</xdr:row>
      <xdr:rowOff>0</xdr:rowOff>
    </xdr:from>
    <xdr:to>
      <xdr:col>6</xdr:col>
      <xdr:colOff>209550</xdr:colOff>
      <xdr:row>15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4290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15</xdr:row>
      <xdr:rowOff>19050</xdr:rowOff>
    </xdr:from>
    <xdr:to>
      <xdr:col>6</xdr:col>
      <xdr:colOff>209550</xdr:colOff>
      <xdr:row>15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4480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</xdr:col>
      <xdr:colOff>38100</xdr:colOff>
      <xdr:row>15</xdr:row>
      <xdr:rowOff>19050</xdr:rowOff>
    </xdr:from>
    <xdr:to>
      <xdr:col>6</xdr:col>
      <xdr:colOff>209550</xdr:colOff>
      <xdr:row>15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4480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</xdr:col>
      <xdr:colOff>38100</xdr:colOff>
      <xdr:row>15</xdr:row>
      <xdr:rowOff>0</xdr:rowOff>
    </xdr:from>
    <xdr:to>
      <xdr:col>6</xdr:col>
      <xdr:colOff>209550</xdr:colOff>
      <xdr:row>15</xdr:row>
      <xdr:rowOff>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4290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15</xdr:row>
      <xdr:rowOff>0</xdr:rowOff>
    </xdr:from>
    <xdr:to>
      <xdr:col>6</xdr:col>
      <xdr:colOff>209550</xdr:colOff>
      <xdr:row>15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4290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</xdr:col>
      <xdr:colOff>38100</xdr:colOff>
      <xdr:row>15</xdr:row>
      <xdr:rowOff>19050</xdr:rowOff>
    </xdr:from>
    <xdr:to>
      <xdr:col>6</xdr:col>
      <xdr:colOff>209550</xdr:colOff>
      <xdr:row>15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4480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</xdr:col>
      <xdr:colOff>38100</xdr:colOff>
      <xdr:row>15</xdr:row>
      <xdr:rowOff>19050</xdr:rowOff>
    </xdr:from>
    <xdr:to>
      <xdr:col>6</xdr:col>
      <xdr:colOff>209550</xdr:colOff>
      <xdr:row>15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44805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</xdr:col>
      <xdr:colOff>38100</xdr:colOff>
      <xdr:row>15</xdr:row>
      <xdr:rowOff>0</xdr:rowOff>
    </xdr:from>
    <xdr:to>
      <xdr:col>6</xdr:col>
      <xdr:colOff>209550</xdr:colOff>
      <xdr:row>15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" y="3429000"/>
          <a:ext cx="828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39"/>
  <sheetViews>
    <sheetView showGridLines="0" zoomScale="40" zoomScaleNormal="40" zoomScalePageLayoutView="0" workbookViewId="0" topLeftCell="A3">
      <selection activeCell="L3" sqref="L3"/>
    </sheetView>
  </sheetViews>
  <sheetFormatPr defaultColWidth="11.421875" defaultRowHeight="12.75"/>
  <cols>
    <col min="1" max="1" width="3.7109375" style="3" customWidth="1"/>
    <col min="2" max="2" width="27.8515625" style="3" customWidth="1"/>
    <col min="3" max="3" width="8.7109375" style="4" customWidth="1"/>
    <col min="4" max="4" width="9.8515625" style="4" customWidth="1"/>
    <col min="5" max="5" width="9.57421875" style="4" customWidth="1"/>
    <col min="6" max="6" width="24.140625" style="3" customWidth="1"/>
    <col min="7" max="7" width="6.421875" style="3" customWidth="1"/>
    <col min="8" max="16384" width="11.421875" style="3" customWidth="1"/>
  </cols>
  <sheetData>
    <row r="1" spans="1:8" ht="30" customHeight="1">
      <c r="A1" s="5"/>
      <c r="B1" s="126" t="s">
        <v>73</v>
      </c>
      <c r="C1" s="126"/>
      <c r="D1" s="126"/>
      <c r="E1" s="126"/>
      <c r="F1" s="126"/>
      <c r="G1" s="126"/>
      <c r="H1" s="126"/>
    </row>
    <row r="2" spans="1:8" ht="12.75" customHeight="1">
      <c r="A2" s="5"/>
      <c r="B2" s="6"/>
      <c r="C2" s="6"/>
      <c r="D2" s="6"/>
      <c r="E2" s="6"/>
      <c r="F2" s="6"/>
      <c r="G2" s="6"/>
      <c r="H2" s="10"/>
    </row>
    <row r="3" spans="1:8" ht="12.75" customHeight="1">
      <c r="A3" s="5"/>
      <c r="B3" s="6"/>
      <c r="C3" s="6"/>
      <c r="D3" s="6"/>
      <c r="E3" s="6"/>
      <c r="F3" s="6"/>
      <c r="G3" s="6"/>
      <c r="H3" s="10"/>
    </row>
    <row r="4" spans="1:8" ht="30" customHeight="1">
      <c r="A4" s="5"/>
      <c r="B4" s="126" t="s">
        <v>0</v>
      </c>
      <c r="C4" s="126"/>
      <c r="D4" s="126"/>
      <c r="E4" s="126"/>
      <c r="F4" s="126"/>
      <c r="G4" s="126"/>
      <c r="H4" s="126"/>
    </row>
    <row r="5" spans="1:8" ht="12.75" customHeight="1" thickBot="1">
      <c r="A5" s="5"/>
      <c r="B5" s="6"/>
      <c r="C5" s="6"/>
      <c r="D5" s="6"/>
      <c r="E5" s="6"/>
      <c r="F5" s="6"/>
      <c r="G5" s="6"/>
      <c r="H5" s="10"/>
    </row>
    <row r="6" spans="1:8" ht="22.5">
      <c r="A6" s="59" t="s">
        <v>1</v>
      </c>
      <c r="B6" s="60"/>
      <c r="C6" s="1" t="s">
        <v>2</v>
      </c>
      <c r="D6" s="61" t="s">
        <v>3</v>
      </c>
      <c r="E6" s="7" t="s">
        <v>4</v>
      </c>
      <c r="F6" s="2" t="s">
        <v>5</v>
      </c>
      <c r="G6" s="1" t="s">
        <v>6</v>
      </c>
      <c r="H6" s="44" t="s">
        <v>90</v>
      </c>
    </row>
    <row r="7" spans="1:8" s="52" customFormat="1" ht="24.75" customHeight="1">
      <c r="A7" s="57" t="s">
        <v>11</v>
      </c>
      <c r="B7" s="111" t="str">
        <f>Zollbaum!C$6</f>
        <v>Zollbaum-Wingst</v>
      </c>
      <c r="C7" s="47">
        <f>Zollbaum!I11</f>
        <v>235</v>
      </c>
      <c r="D7" s="48">
        <f>Zollbaum!M11</f>
        <v>131</v>
      </c>
      <c r="E7" s="49">
        <f>SUM(C7:D7)</f>
        <v>366</v>
      </c>
      <c r="F7" s="50" t="str">
        <f>Zollbaum!D14</f>
        <v>Siegfried Meier</v>
      </c>
      <c r="G7" s="55">
        <f>Zollbaum!I14</f>
        <v>77</v>
      </c>
      <c r="H7" s="46"/>
    </row>
    <row r="8" spans="1:10" s="52" customFormat="1" ht="24.75" customHeight="1">
      <c r="A8" s="57" t="s">
        <v>15</v>
      </c>
      <c r="B8" s="111" t="str">
        <f>Grift!C$6</f>
        <v>Grift</v>
      </c>
      <c r="C8" s="47">
        <f>Grift!I11</f>
        <v>237</v>
      </c>
      <c r="D8" s="48">
        <f>Grift!M11</f>
        <v>127</v>
      </c>
      <c r="E8" s="49">
        <f>SUM(C8:D8)</f>
        <v>364</v>
      </c>
      <c r="F8" s="50" t="str">
        <f>Grift!D14</f>
        <v>Daniel Lengenfelder</v>
      </c>
      <c r="G8" s="55">
        <f>Grift!I14</f>
        <v>75</v>
      </c>
      <c r="H8" s="46"/>
      <c r="J8" s="56"/>
    </row>
    <row r="9" spans="1:8" s="52" customFormat="1" ht="24.75" customHeight="1">
      <c r="A9" s="58" t="s">
        <v>8</v>
      </c>
      <c r="B9" s="111" t="str">
        <f>Westerhamm!C$6</f>
        <v>Westerhamm</v>
      </c>
      <c r="C9" s="47">
        <f>Westerhamm!I11</f>
        <v>226</v>
      </c>
      <c r="D9" s="48">
        <f>Westerhamm!M11</f>
        <v>134</v>
      </c>
      <c r="E9" s="49">
        <f>SUM(C9:D9)</f>
        <v>360</v>
      </c>
      <c r="F9" s="50" t="str">
        <f>Westerhamm!D14</f>
        <v>Klaus v. d. Fecht</v>
      </c>
      <c r="G9" s="55">
        <f>Westerhamm!I14</f>
        <v>75</v>
      </c>
      <c r="H9" s="45"/>
    </row>
    <row r="10" spans="1:8" s="52" customFormat="1" ht="24.75" customHeight="1">
      <c r="A10" s="57" t="s">
        <v>9</v>
      </c>
      <c r="B10" s="111" t="str">
        <f>Dobrock!C$6</f>
        <v>Dobrock</v>
      </c>
      <c r="C10" s="47">
        <f>Dobrock!I11</f>
        <v>234</v>
      </c>
      <c r="D10" s="48">
        <f>Dobrock!M11</f>
        <v>116</v>
      </c>
      <c r="E10" s="49">
        <f>SUM(C10:D10)</f>
        <v>350</v>
      </c>
      <c r="F10" s="50" t="str">
        <f>Dobrock!D14</f>
        <v>Matthias Schütt</v>
      </c>
      <c r="G10" s="55">
        <f>Dobrock!I14</f>
        <v>74</v>
      </c>
      <c r="H10" s="46">
        <v>13</v>
      </c>
    </row>
    <row r="11" spans="1:8" s="52" customFormat="1" ht="24.75" customHeight="1" thickBot="1">
      <c r="A11" s="57" t="s">
        <v>13</v>
      </c>
      <c r="B11" s="111" t="str">
        <f>Weißenmoor!C$6</f>
        <v>Weißenmoor</v>
      </c>
      <c r="C11" s="47">
        <f>Weißenmoor!I11</f>
        <v>227</v>
      </c>
      <c r="D11" s="47">
        <f>Weißenmoor!M11</f>
        <v>123</v>
      </c>
      <c r="E11" s="54">
        <f>SUM(C11:D11)</f>
        <v>350</v>
      </c>
      <c r="F11" s="50" t="str">
        <f>Weißenmoor!D14</f>
        <v>Wolfgang Görse</v>
      </c>
      <c r="G11" s="55">
        <f>Weißenmoor!I14</f>
        <v>75</v>
      </c>
      <c r="H11" s="46">
        <v>11</v>
      </c>
    </row>
    <row r="12" spans="1:8" ht="24.75" customHeight="1" thickBot="1">
      <c r="A12" s="8"/>
      <c r="B12" s="8"/>
      <c r="C12" s="9"/>
      <c r="D12" s="9"/>
      <c r="E12" s="9"/>
      <c r="F12" s="10"/>
      <c r="G12" s="10"/>
      <c r="H12" s="10"/>
    </row>
    <row r="13" spans="1:8" ht="22.5">
      <c r="A13" s="59" t="s">
        <v>17</v>
      </c>
      <c r="B13" s="60"/>
      <c r="C13" s="1" t="s">
        <v>2</v>
      </c>
      <c r="D13" s="61" t="s">
        <v>3</v>
      </c>
      <c r="E13" s="7" t="s">
        <v>4</v>
      </c>
      <c r="F13" s="2" t="s">
        <v>18</v>
      </c>
      <c r="G13" s="1" t="s">
        <v>6</v>
      </c>
      <c r="H13" s="10"/>
    </row>
    <row r="14" spans="1:8" s="52" customFormat="1" ht="24.75" customHeight="1">
      <c r="A14" s="57" t="s">
        <v>11</v>
      </c>
      <c r="B14" s="111" t="str">
        <f>Zollbaum!C$6</f>
        <v>Zollbaum-Wingst</v>
      </c>
      <c r="C14" s="47">
        <f>Zollbaum!I23</f>
        <v>200</v>
      </c>
      <c r="D14" s="48">
        <f>Zollbaum!M23</f>
        <v>116</v>
      </c>
      <c r="E14" s="49">
        <f>SUM(C14:D14)</f>
        <v>316</v>
      </c>
      <c r="F14" s="50" t="str">
        <f>Zollbaum!D26</f>
        <v>Irene Semken</v>
      </c>
      <c r="G14" s="55">
        <f>Zollbaum!I26</f>
        <v>80</v>
      </c>
      <c r="H14" s="51"/>
    </row>
    <row r="15" spans="1:8" s="52" customFormat="1" ht="24.75" customHeight="1">
      <c r="A15" s="57" t="s">
        <v>15</v>
      </c>
      <c r="B15" s="111" t="str">
        <f>Grift!C$6</f>
        <v>Grift</v>
      </c>
      <c r="C15" s="47">
        <f>Grift!I23</f>
        <v>197</v>
      </c>
      <c r="D15" s="48">
        <f>Grift!M23</f>
        <v>115</v>
      </c>
      <c r="E15" s="49">
        <f>SUM(C15:D15)</f>
        <v>312</v>
      </c>
      <c r="F15" s="50" t="str">
        <f>Grift!D26</f>
        <v>Michaela Thiele</v>
      </c>
      <c r="G15" s="55">
        <f>Grift!I26</f>
        <v>80</v>
      </c>
      <c r="H15" s="51"/>
    </row>
    <row r="16" spans="1:8" s="52" customFormat="1" ht="24.75" customHeight="1">
      <c r="A16" s="58" t="s">
        <v>8</v>
      </c>
      <c r="B16" s="111" t="str">
        <f>Dobrock!C$6</f>
        <v>Dobrock</v>
      </c>
      <c r="C16" s="47">
        <f>Dobrock!I23</f>
        <v>198</v>
      </c>
      <c r="D16" s="48">
        <f>Dobrock!M23</f>
        <v>110</v>
      </c>
      <c r="E16" s="49">
        <f>SUM(C16:D16)</f>
        <v>308</v>
      </c>
      <c r="F16" s="50" t="str">
        <f>Dobrock!D26</f>
        <v>Brigitte Steffens</v>
      </c>
      <c r="G16" s="55">
        <f>Dobrock!I26</f>
        <v>79</v>
      </c>
      <c r="H16" s="45"/>
    </row>
    <row r="17" spans="1:8" s="52" customFormat="1" ht="24.75" customHeight="1">
      <c r="A17" s="57" t="s">
        <v>9</v>
      </c>
      <c r="B17" s="111" t="str">
        <f>Westerhamm!C$6</f>
        <v>Westerhamm</v>
      </c>
      <c r="C17" s="47">
        <f>Westerhamm!I23</f>
        <v>194</v>
      </c>
      <c r="D17" s="48">
        <f>Westerhamm!M23</f>
        <v>107</v>
      </c>
      <c r="E17" s="49">
        <f>SUM(C17:D17)</f>
        <v>301</v>
      </c>
      <c r="F17" s="50" t="str">
        <f>Westerhamm!D26</f>
        <v>Monika Mangels</v>
      </c>
      <c r="G17" s="55">
        <f>Westerhamm!I26</f>
        <v>78</v>
      </c>
      <c r="H17" s="45"/>
    </row>
    <row r="18" spans="1:8" s="52" customFormat="1" ht="24.75" customHeight="1" thickBot="1">
      <c r="A18" s="57" t="s">
        <v>13</v>
      </c>
      <c r="B18" s="111" t="str">
        <f>Weißenmoor!C$6</f>
        <v>Weißenmoor</v>
      </c>
      <c r="C18" s="47">
        <f>Weißenmoor!I23</f>
        <v>194</v>
      </c>
      <c r="D18" s="48">
        <f>Weißenmoor!M23</f>
        <v>105</v>
      </c>
      <c r="E18" s="54">
        <f>SUM(C18:D18)</f>
        <v>299</v>
      </c>
      <c r="F18" s="50" t="str">
        <f>Weißenmoor!D26</f>
        <v>Katrin Vagts</v>
      </c>
      <c r="G18" s="55">
        <f>Weißenmoor!I26</f>
        <v>77</v>
      </c>
      <c r="H18" s="45"/>
    </row>
    <row r="19" spans="1:8" ht="24.75" customHeight="1" thickBot="1">
      <c r="A19" s="8"/>
      <c r="B19" s="8"/>
      <c r="C19" s="9"/>
      <c r="D19" s="9"/>
      <c r="E19" s="9"/>
      <c r="F19" s="10"/>
      <c r="G19" s="10"/>
      <c r="H19" s="10"/>
    </row>
    <row r="20" spans="1:8" ht="22.5">
      <c r="A20" s="59" t="s">
        <v>19</v>
      </c>
      <c r="B20" s="60"/>
      <c r="C20" s="1" t="s">
        <v>2</v>
      </c>
      <c r="D20" s="61" t="s">
        <v>3</v>
      </c>
      <c r="E20" s="7" t="s">
        <v>4</v>
      </c>
      <c r="F20" s="2" t="s">
        <v>20</v>
      </c>
      <c r="G20" s="1" t="s">
        <v>6</v>
      </c>
      <c r="H20" s="10"/>
    </row>
    <row r="21" spans="1:8" ht="24.75" customHeight="1">
      <c r="A21" s="57" t="s">
        <v>11</v>
      </c>
      <c r="B21" s="111" t="str">
        <f>Weißenmoor!C$6</f>
        <v>Weißenmoor</v>
      </c>
      <c r="C21" s="47">
        <f>Weißenmoor!I35</f>
        <v>185</v>
      </c>
      <c r="D21" s="48">
        <f>Weißenmoor!M35</f>
        <v>109</v>
      </c>
      <c r="E21" s="49">
        <f>SUM(C21:D21)</f>
        <v>294</v>
      </c>
      <c r="F21" s="50" t="str">
        <f>Weißenmoor!D38</f>
        <v>Martin Wilkens</v>
      </c>
      <c r="G21" s="55">
        <f>Weißenmoor!I38</f>
        <v>77</v>
      </c>
      <c r="H21" s="10"/>
    </row>
    <row r="22" spans="1:8" ht="24.75" customHeight="1">
      <c r="A22" s="57" t="s">
        <v>15</v>
      </c>
      <c r="B22" s="111" t="str">
        <f>Westerhamm!C$6</f>
        <v>Westerhamm</v>
      </c>
      <c r="C22" s="47">
        <f>Westerhamm!I35</f>
        <v>185</v>
      </c>
      <c r="D22" s="48">
        <f>Westerhamm!M35</f>
        <v>106</v>
      </c>
      <c r="E22" s="49">
        <f>SUM(C22:D22)</f>
        <v>291</v>
      </c>
      <c r="F22" s="50" t="str">
        <f>Westerhamm!D38</f>
        <v>Niklas Fick</v>
      </c>
      <c r="G22" s="55">
        <f>Westerhamm!I38</f>
        <v>77</v>
      </c>
      <c r="H22" s="10"/>
    </row>
    <row r="23" spans="1:8" ht="24.75" customHeight="1">
      <c r="A23" s="58" t="s">
        <v>8</v>
      </c>
      <c r="B23" s="111" t="str">
        <f>Grift!C$6</f>
        <v>Grift</v>
      </c>
      <c r="C23" s="47">
        <f>Grift!I35</f>
        <v>187</v>
      </c>
      <c r="D23" s="48">
        <f>Grift!M35</f>
        <v>102</v>
      </c>
      <c r="E23" s="49">
        <f>SUM(C23:D23)</f>
        <v>289</v>
      </c>
      <c r="F23" s="50" t="str">
        <f>Grift!D38</f>
        <v>Annika Thiele</v>
      </c>
      <c r="G23" s="55">
        <f>Grift!I38</f>
        <v>75</v>
      </c>
      <c r="H23" s="10"/>
    </row>
    <row r="24" spans="1:8" ht="24.75" customHeight="1">
      <c r="A24" s="57" t="s">
        <v>9</v>
      </c>
      <c r="B24" s="111" t="str">
        <f>Zollbaum!C$6</f>
        <v>Zollbaum-Wingst</v>
      </c>
      <c r="C24" s="47">
        <f>Zollbaum!I35</f>
        <v>182</v>
      </c>
      <c r="D24" s="48">
        <f>Zollbaum!M35</f>
        <v>100</v>
      </c>
      <c r="E24" s="49">
        <f>SUM(C24:D24)</f>
        <v>282</v>
      </c>
      <c r="F24" s="50" t="str">
        <f>Zollbaum!D38</f>
        <v>Jan-Christoph Brandt</v>
      </c>
      <c r="G24" s="55">
        <f>Zollbaum!I38</f>
        <v>73</v>
      </c>
      <c r="H24" s="10"/>
    </row>
    <row r="25" spans="1:8" ht="24.75" customHeight="1" thickBot="1">
      <c r="A25" s="57" t="s">
        <v>13</v>
      </c>
      <c r="B25" s="111" t="str">
        <f>Dobrock!C$6</f>
        <v>Dobrock</v>
      </c>
      <c r="C25" s="47">
        <f>Dobrock!I35</f>
        <v>183</v>
      </c>
      <c r="D25" s="48">
        <f>Dobrock!M35</f>
        <v>84</v>
      </c>
      <c r="E25" s="54">
        <f>SUM(C25:D25)</f>
        <v>267</v>
      </c>
      <c r="F25" s="50" t="str">
        <f>Dobrock!D38</f>
        <v>Julia Gosenko</v>
      </c>
      <c r="G25" s="55">
        <f>Dobrock!I38</f>
        <v>71</v>
      </c>
      <c r="H25" s="10"/>
    </row>
    <row r="26" spans="1:8" ht="24.75" customHeight="1" thickBot="1">
      <c r="A26" s="8"/>
      <c r="B26" s="8"/>
      <c r="C26" s="9"/>
      <c r="D26" s="9"/>
      <c r="E26" s="9"/>
      <c r="F26" s="10"/>
      <c r="G26" s="10"/>
      <c r="H26" s="10"/>
    </row>
    <row r="27" spans="1:8" ht="22.5">
      <c r="A27" s="59" t="s">
        <v>33</v>
      </c>
      <c r="B27" s="60"/>
      <c r="C27" s="1" t="s">
        <v>2</v>
      </c>
      <c r="D27" s="61" t="s">
        <v>3</v>
      </c>
      <c r="E27" s="7" t="s">
        <v>4</v>
      </c>
      <c r="F27" s="62"/>
      <c r="G27" s="44"/>
      <c r="H27" s="10"/>
    </row>
    <row r="28" spans="1:8" ht="24.75" customHeight="1">
      <c r="A28" s="57" t="s">
        <v>11</v>
      </c>
      <c r="B28" s="111" t="str">
        <f>Grift!C$6</f>
        <v>Grift</v>
      </c>
      <c r="C28" s="47">
        <f>Grift!I41</f>
        <v>621</v>
      </c>
      <c r="D28" s="48">
        <f>Grift!M41</f>
        <v>344</v>
      </c>
      <c r="E28" s="49">
        <f>Grift!N41</f>
        <v>965</v>
      </c>
      <c r="F28" s="63"/>
      <c r="G28" s="53"/>
      <c r="H28" s="10"/>
    </row>
    <row r="29" spans="1:8" ht="24.75" customHeight="1">
      <c r="A29" s="57" t="s">
        <v>15</v>
      </c>
      <c r="B29" s="111" t="str">
        <f>Zollbaum!C$6</f>
        <v>Zollbaum-Wingst</v>
      </c>
      <c r="C29" s="47">
        <f>Zollbaum!I41</f>
        <v>617</v>
      </c>
      <c r="D29" s="48">
        <f>Zollbaum!M41</f>
        <v>347</v>
      </c>
      <c r="E29" s="49">
        <f>Zollbaum!N41</f>
        <v>964</v>
      </c>
      <c r="F29" s="63"/>
      <c r="G29" s="53"/>
      <c r="H29" s="10"/>
    </row>
    <row r="30" spans="1:8" ht="24.75" customHeight="1">
      <c r="A30" s="58" t="s">
        <v>8</v>
      </c>
      <c r="B30" s="111" t="str">
        <f>Westerhamm!C$6</f>
        <v>Westerhamm</v>
      </c>
      <c r="C30" s="47">
        <f>Westerhamm!I41</f>
        <v>605</v>
      </c>
      <c r="D30" s="48">
        <f>Westerhamm!M41</f>
        <v>347</v>
      </c>
      <c r="E30" s="49">
        <f>Westerhamm!N41</f>
        <v>879</v>
      </c>
      <c r="F30" s="63"/>
      <c r="G30" s="53"/>
      <c r="H30" s="10"/>
    </row>
    <row r="31" spans="1:8" ht="24.75" customHeight="1">
      <c r="A31" s="57" t="s">
        <v>9</v>
      </c>
      <c r="B31" s="111" t="str">
        <f>Weißenmoor!C$6</f>
        <v>Weißenmoor</v>
      </c>
      <c r="C31" s="47">
        <f>Weißenmoor!I41</f>
        <v>606</v>
      </c>
      <c r="D31" s="48">
        <f>Weißenmoor!M41</f>
        <v>337</v>
      </c>
      <c r="E31" s="49">
        <f>Weißenmoor!N41</f>
        <v>943</v>
      </c>
      <c r="F31" s="63"/>
      <c r="G31" s="53"/>
      <c r="H31" s="10"/>
    </row>
    <row r="32" spans="1:8" ht="24.75" customHeight="1" thickBot="1">
      <c r="A32" s="57" t="s">
        <v>13</v>
      </c>
      <c r="B32" s="111" t="str">
        <f>Dobrock!C$6</f>
        <v>Dobrock</v>
      </c>
      <c r="C32" s="47">
        <f>Dobrock!I41</f>
        <v>615</v>
      </c>
      <c r="D32" s="48">
        <f>Dobrock!M41</f>
        <v>310</v>
      </c>
      <c r="E32" s="54">
        <f>Dobrock!N41</f>
        <v>925</v>
      </c>
      <c r="F32" s="63"/>
      <c r="G32" s="53"/>
      <c r="H32" s="10"/>
    </row>
    <row r="33" spans="1:8" ht="24.75" customHeight="1">
      <c r="A33" s="53"/>
      <c r="B33" s="117"/>
      <c r="C33" s="118"/>
      <c r="D33" s="118"/>
      <c r="E33" s="118"/>
      <c r="F33" s="119"/>
      <c r="G33" s="53"/>
      <c r="H33" s="10"/>
    </row>
    <row r="34" spans="1:8" ht="22.5">
      <c r="A34" s="121" t="s">
        <v>71</v>
      </c>
      <c r="B34" s="122"/>
      <c r="C34" s="123" t="s">
        <v>21</v>
      </c>
      <c r="D34" s="124"/>
      <c r="E34" s="125"/>
      <c r="F34" s="11" t="s">
        <v>22</v>
      </c>
      <c r="G34" s="1" t="s">
        <v>6</v>
      </c>
      <c r="H34" s="10"/>
    </row>
    <row r="35" spans="1:8" ht="24.75" customHeight="1">
      <c r="A35" s="127" t="s">
        <v>23</v>
      </c>
      <c r="B35" s="129"/>
      <c r="C35" s="127" t="str">
        <f>Kaiserschießen!B10</f>
        <v>Oliver Fick</v>
      </c>
      <c r="D35" s="128"/>
      <c r="E35" s="129"/>
      <c r="F35" s="12" t="str">
        <f>Kaiserschießen!C10</f>
        <v>Zollbaum-Wingst</v>
      </c>
      <c r="G35" s="13">
        <f>Kaiserschießen!G10</f>
        <v>60</v>
      </c>
      <c r="H35" s="10"/>
    </row>
    <row r="36" spans="1:8" ht="24.75" customHeight="1">
      <c r="A36" s="127" t="s">
        <v>24</v>
      </c>
      <c r="B36" s="129"/>
      <c r="C36" s="127" t="str">
        <f>Kaiserschießen!B17</f>
        <v>Daniela Fastert</v>
      </c>
      <c r="D36" s="128"/>
      <c r="E36" s="129"/>
      <c r="F36" s="12" t="str">
        <f>Kaiserschießen!C17</f>
        <v>Grift</v>
      </c>
      <c r="G36" s="13">
        <f>Kaiserschießen!G17</f>
        <v>59</v>
      </c>
      <c r="H36" s="10"/>
    </row>
    <row r="37" spans="1:8" ht="24.75" customHeight="1">
      <c r="A37" s="127" t="s">
        <v>25</v>
      </c>
      <c r="B37" s="129"/>
      <c r="C37" s="127" t="str">
        <f>Kaiserschießen!B24</f>
        <v>Lars Drossner</v>
      </c>
      <c r="D37" s="128"/>
      <c r="E37" s="129"/>
      <c r="F37" s="12" t="str">
        <f>Kaiserschießen!C24</f>
        <v>Westerhamm</v>
      </c>
      <c r="G37" s="13">
        <f>Kaiserschießen!G24</f>
        <v>59</v>
      </c>
      <c r="H37" s="10"/>
    </row>
    <row r="38" spans="1:8" ht="24.75" customHeight="1">
      <c r="A38" s="127" t="s">
        <v>26</v>
      </c>
      <c r="B38" s="129"/>
      <c r="C38" s="127" t="str">
        <f>Kaiserschießen!B31</f>
        <v>Nele Drossner</v>
      </c>
      <c r="D38" s="128"/>
      <c r="E38" s="129"/>
      <c r="F38" s="12" t="str">
        <f>Kaiserschießen!C31</f>
        <v>Grift</v>
      </c>
      <c r="G38" s="13">
        <f>Kaiserschießen!G31</f>
        <v>58</v>
      </c>
      <c r="H38" s="10"/>
    </row>
    <row r="39" spans="1:8" ht="12.75">
      <c r="A39" s="10"/>
      <c r="B39" s="10"/>
      <c r="C39" s="14"/>
      <c r="D39" s="14"/>
      <c r="E39" s="14"/>
      <c r="F39" s="10"/>
      <c r="G39" s="10"/>
      <c r="H39" s="10"/>
    </row>
  </sheetData>
  <sheetProtection/>
  <mergeCells count="12">
    <mergeCell ref="C37:E37"/>
    <mergeCell ref="C38:E38"/>
    <mergeCell ref="A35:B35"/>
    <mergeCell ref="A36:B36"/>
    <mergeCell ref="A37:B37"/>
    <mergeCell ref="A38:B38"/>
    <mergeCell ref="A34:B34"/>
    <mergeCell ref="C34:E34"/>
    <mergeCell ref="B1:H1"/>
    <mergeCell ref="B4:H4"/>
    <mergeCell ref="C35:E35"/>
    <mergeCell ref="C36:E36"/>
  </mergeCells>
  <printOptions/>
  <pageMargins left="0.7874015748031497" right="0.3937007874015748" top="0.3937007874015748" bottom="0.5118110236220472" header="0.5118110236220472" footer="0.31496062992125984"/>
  <pageSetup fitToHeight="1" fitToWidth="1" horizontalDpi="600" verticalDpi="600" orientation="portrait" paperSize="9" scale="87" r:id="rId3"/>
  <headerFooter alignWithMargins="0">
    <oddFooter>&amp;R&amp;D</oddFooter>
  </headerFooter>
  <legacyDrawing r:id="rId2"/>
  <oleObjects>
    <oleObject progId="Paint.Picture" shapeId="14692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S51"/>
  <sheetViews>
    <sheetView showGridLines="0" zoomScale="130" zoomScaleNormal="130" zoomScalePageLayoutView="0" workbookViewId="0" topLeftCell="A1">
      <pane ySplit="3" topLeftCell="A4" activePane="bottomLeft" state="frozen"/>
      <selection pane="topLeft" activeCell="A2" sqref="A2"/>
      <selection pane="bottomLeft" activeCell="B6" sqref="B6:R10"/>
    </sheetView>
  </sheetViews>
  <sheetFormatPr defaultColWidth="11.421875" defaultRowHeight="12.75"/>
  <cols>
    <col min="1" max="1" width="3.7109375" style="4" customWidth="1"/>
    <col min="2" max="2" width="18.7109375" style="3" customWidth="1"/>
    <col min="3" max="3" width="4.421875" style="3" hidden="1" customWidth="1"/>
    <col min="4" max="8" width="3.28125" style="3" customWidth="1"/>
    <col min="9" max="9" width="6.8515625" style="3" customWidth="1"/>
    <col min="10" max="12" width="3.28125" style="3" customWidth="1"/>
    <col min="13" max="13" width="7.00390625" style="3" customWidth="1"/>
    <col min="14" max="14" width="8.140625" style="3" customWidth="1"/>
    <col min="15" max="18" width="4.28125" style="3" customWidth="1"/>
    <col min="19" max="16384" width="11.421875" style="3" customWidth="1"/>
  </cols>
  <sheetData>
    <row r="1" spans="1:18" s="20" customFormat="1" ht="24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20" customFormat="1" ht="2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</row>
    <row r="3" spans="1:18" s="21" customFormat="1" ht="52.5" customHeight="1">
      <c r="A3" s="136" t="s">
        <v>119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21" customFormat="1" ht="27">
      <c r="A4" s="27"/>
      <c r="B4" s="28" t="s">
        <v>46</v>
      </c>
      <c r="C4" s="83"/>
      <c r="D4" s="29" t="s">
        <v>39</v>
      </c>
      <c r="E4" s="30"/>
      <c r="F4" s="30"/>
      <c r="G4" s="30"/>
      <c r="H4" s="31"/>
      <c r="I4" s="32" t="s">
        <v>47</v>
      </c>
      <c r="J4" s="29" t="s">
        <v>40</v>
      </c>
      <c r="K4" s="33"/>
      <c r="L4" s="34"/>
      <c r="M4" s="32" t="s">
        <v>47</v>
      </c>
      <c r="N4" s="35" t="s">
        <v>33</v>
      </c>
      <c r="O4" s="36" t="s">
        <v>41</v>
      </c>
      <c r="P4" s="36" t="s">
        <v>48</v>
      </c>
      <c r="Q4" s="36" t="s">
        <v>49</v>
      </c>
      <c r="R4" s="36" t="s">
        <v>50</v>
      </c>
    </row>
    <row r="5" spans="1:18" ht="12" customHeight="1">
      <c r="A5" s="80"/>
      <c r="B5" s="82" t="s">
        <v>21</v>
      </c>
      <c r="C5" s="82"/>
      <c r="D5" s="82" t="s">
        <v>11</v>
      </c>
      <c r="E5" s="82" t="s">
        <v>15</v>
      </c>
      <c r="F5" s="82" t="s">
        <v>8</v>
      </c>
      <c r="G5" s="82" t="s">
        <v>9</v>
      </c>
      <c r="H5" s="82" t="s">
        <v>13</v>
      </c>
      <c r="I5" s="80"/>
      <c r="J5" s="82" t="s">
        <v>11</v>
      </c>
      <c r="K5" s="82" t="s">
        <v>15</v>
      </c>
      <c r="L5" s="82" t="s">
        <v>8</v>
      </c>
      <c r="M5" s="80"/>
      <c r="N5" s="80"/>
      <c r="O5" s="80"/>
      <c r="P5" s="80"/>
      <c r="Q5" s="80"/>
      <c r="R5" s="80"/>
    </row>
    <row r="6" spans="1:18" ht="12.75">
      <c r="A6" s="82">
        <v>1</v>
      </c>
      <c r="B6" s="43" t="s">
        <v>143</v>
      </c>
      <c r="C6" s="85" t="s">
        <v>72</v>
      </c>
      <c r="D6" s="81">
        <v>10</v>
      </c>
      <c r="E6" s="81">
        <v>10</v>
      </c>
      <c r="F6" s="81">
        <v>10</v>
      </c>
      <c r="G6" s="81">
        <v>10</v>
      </c>
      <c r="H6" s="81">
        <v>10</v>
      </c>
      <c r="I6" s="82">
        <f>SUM(D6:H6)</f>
        <v>50</v>
      </c>
      <c r="J6" s="81">
        <v>10</v>
      </c>
      <c r="K6" s="81">
        <v>9</v>
      </c>
      <c r="L6" s="81">
        <v>8</v>
      </c>
      <c r="M6" s="82">
        <f>SUM(J6:L6)</f>
        <v>27</v>
      </c>
      <c r="N6" s="82">
        <f>SUM(I6,M6)</f>
        <v>77</v>
      </c>
      <c r="O6" s="82">
        <f>COUNTIF(D6:L6,10)</f>
        <v>6</v>
      </c>
      <c r="P6" s="82">
        <f>COUNTIF(D6:L6,9)</f>
        <v>1</v>
      </c>
      <c r="Q6" s="82">
        <f>COUNTIF(D6:L6,8)</f>
        <v>1</v>
      </c>
      <c r="R6" s="82">
        <f>COUNTIF(D6:L6,7)</f>
        <v>0</v>
      </c>
    </row>
    <row r="7" spans="1:18" ht="12.75">
      <c r="A7" s="82">
        <v>2</v>
      </c>
      <c r="B7" s="43" t="s">
        <v>146</v>
      </c>
      <c r="C7" s="85" t="s">
        <v>72</v>
      </c>
      <c r="D7" s="81">
        <v>10</v>
      </c>
      <c r="E7" s="81">
        <v>10</v>
      </c>
      <c r="F7" s="81">
        <v>9</v>
      </c>
      <c r="G7" s="81">
        <v>9</v>
      </c>
      <c r="H7" s="81">
        <v>8</v>
      </c>
      <c r="I7" s="82">
        <f>SUM(D7:H7)</f>
        <v>46</v>
      </c>
      <c r="J7" s="81">
        <v>10</v>
      </c>
      <c r="K7" s="81">
        <v>10</v>
      </c>
      <c r="L7" s="81">
        <v>9</v>
      </c>
      <c r="M7" s="82">
        <f>J7+K7+L7</f>
        <v>29</v>
      </c>
      <c r="N7" s="82">
        <f>SUM(I7,M7)</f>
        <v>75</v>
      </c>
      <c r="O7" s="82">
        <f>COUNTIF(D7:L7,10)</f>
        <v>4</v>
      </c>
      <c r="P7" s="82">
        <f>COUNTIF(D7:L7,9)</f>
        <v>3</v>
      </c>
      <c r="Q7" s="82">
        <f>COUNTIF(D7:L7,8)</f>
        <v>1</v>
      </c>
      <c r="R7" s="82">
        <f>COUNTIF(D7:L7,7)</f>
        <v>0</v>
      </c>
    </row>
    <row r="8" spans="1:18" ht="12.75">
      <c r="A8" s="82">
        <v>3</v>
      </c>
      <c r="B8" s="43" t="s">
        <v>142</v>
      </c>
      <c r="C8" s="85" t="s">
        <v>72</v>
      </c>
      <c r="D8" s="81">
        <v>10</v>
      </c>
      <c r="E8" s="81">
        <v>10</v>
      </c>
      <c r="F8" s="81">
        <v>10</v>
      </c>
      <c r="G8" s="81">
        <v>9</v>
      </c>
      <c r="H8" s="81">
        <v>7</v>
      </c>
      <c r="I8" s="82">
        <f>SUM(D8:H8)</f>
        <v>46</v>
      </c>
      <c r="J8" s="81">
        <v>10</v>
      </c>
      <c r="K8" s="81">
        <v>9</v>
      </c>
      <c r="L8" s="81">
        <v>7</v>
      </c>
      <c r="M8" s="82">
        <f>SUM(J8:L8)</f>
        <v>26</v>
      </c>
      <c r="N8" s="82">
        <f>SUM(I8,M8)</f>
        <v>72</v>
      </c>
      <c r="O8" s="82">
        <f>COUNTIF(D8:L8,10)</f>
        <v>4</v>
      </c>
      <c r="P8" s="82">
        <f>COUNTIF(D8:L8,9)</f>
        <v>2</v>
      </c>
      <c r="Q8" s="82">
        <f>COUNTIF(D8:L8,8)</f>
        <v>0</v>
      </c>
      <c r="R8" s="82">
        <f>COUNTIF(D8:L8,7)</f>
        <v>2</v>
      </c>
    </row>
    <row r="9" spans="1:18" ht="12.75">
      <c r="A9" s="82">
        <v>4</v>
      </c>
      <c r="B9" s="43" t="s">
        <v>145</v>
      </c>
      <c r="C9" s="85" t="s">
        <v>72</v>
      </c>
      <c r="D9" s="81">
        <v>10</v>
      </c>
      <c r="E9" s="81">
        <v>9</v>
      </c>
      <c r="F9" s="81">
        <v>9</v>
      </c>
      <c r="G9" s="81">
        <v>9</v>
      </c>
      <c r="H9" s="81">
        <v>9</v>
      </c>
      <c r="I9" s="82">
        <f>SUM(D9:H9)</f>
        <v>46</v>
      </c>
      <c r="J9" s="81">
        <v>9</v>
      </c>
      <c r="K9" s="81">
        <v>9</v>
      </c>
      <c r="L9" s="81">
        <v>8</v>
      </c>
      <c r="M9" s="82">
        <f>SUM(J9:L9)</f>
        <v>26</v>
      </c>
      <c r="N9" s="82">
        <f>SUM(I9,M9)</f>
        <v>72</v>
      </c>
      <c r="O9" s="82">
        <f>COUNTIF(D9:L9,10)</f>
        <v>1</v>
      </c>
      <c r="P9" s="82">
        <f>COUNTIF(D9:L9,9)</f>
        <v>6</v>
      </c>
      <c r="Q9" s="82">
        <f>COUNTIF(D9:L9,8)</f>
        <v>1</v>
      </c>
      <c r="R9" s="82">
        <f>COUNTIF(D9:L9,7)</f>
        <v>0</v>
      </c>
    </row>
    <row r="10" spans="1:18" ht="12.75">
      <c r="A10" s="82">
        <v>5</v>
      </c>
      <c r="B10" s="43" t="s">
        <v>144</v>
      </c>
      <c r="C10" s="85" t="s">
        <v>72</v>
      </c>
      <c r="D10" s="81">
        <v>10</v>
      </c>
      <c r="E10" s="81">
        <v>10</v>
      </c>
      <c r="F10" s="81">
        <v>9</v>
      </c>
      <c r="G10" s="81">
        <v>9</v>
      </c>
      <c r="H10" s="81">
        <v>9</v>
      </c>
      <c r="I10" s="82">
        <f>SUM(D10:H10)</f>
        <v>47</v>
      </c>
      <c r="J10" s="81">
        <v>10</v>
      </c>
      <c r="K10" s="81">
        <v>7</v>
      </c>
      <c r="L10" s="81">
        <v>6</v>
      </c>
      <c r="M10" s="82">
        <f>SUM(J10:L10)</f>
        <v>23</v>
      </c>
      <c r="N10" s="82">
        <f>SUM(I10,M10)</f>
        <v>70</v>
      </c>
      <c r="O10" s="82">
        <f>COUNTIF(D10:L10,10)</f>
        <v>3</v>
      </c>
      <c r="P10" s="82">
        <f>COUNTIF(D10:L10,9)</f>
        <v>3</v>
      </c>
      <c r="Q10" s="82">
        <f>COUNTIF(D10:L10,8)</f>
        <v>0</v>
      </c>
      <c r="R10" s="82">
        <f>COUNTIF(D10:L10,7)</f>
        <v>1</v>
      </c>
    </row>
    <row r="11" spans="1:18" ht="13.5" thickBot="1">
      <c r="A11" s="86"/>
      <c r="B11" s="71"/>
      <c r="C11" s="71"/>
      <c r="D11" s="71"/>
      <c r="E11" s="71"/>
      <c r="F11" s="71"/>
      <c r="G11" s="71"/>
      <c r="H11" s="71"/>
      <c r="I11" s="87">
        <f>SUM(I6:I10)</f>
        <v>235</v>
      </c>
      <c r="J11" s="86"/>
      <c r="K11" s="86"/>
      <c r="L11" s="86"/>
      <c r="M11" s="87">
        <f>SUM(M6:M10)</f>
        <v>131</v>
      </c>
      <c r="N11" s="87">
        <f>SUM(N6:N10)</f>
        <v>366</v>
      </c>
      <c r="O11" s="88">
        <f>SUM(O6:O10)</f>
        <v>18</v>
      </c>
      <c r="P11" s="71"/>
      <c r="Q11" s="71"/>
      <c r="R11" s="71"/>
    </row>
    <row r="12" spans="1:18" ht="13.5" thickTop="1">
      <c r="A12" s="86"/>
      <c r="B12" s="71"/>
      <c r="C12" s="71"/>
      <c r="D12" s="71"/>
      <c r="E12" s="71"/>
      <c r="F12" s="71"/>
      <c r="G12" s="71"/>
      <c r="H12" s="71"/>
      <c r="I12" s="86"/>
      <c r="J12" s="86"/>
      <c r="K12" s="86"/>
      <c r="L12" s="86"/>
      <c r="M12" s="86"/>
      <c r="N12" s="86"/>
      <c r="O12" s="86"/>
      <c r="P12" s="71"/>
      <c r="Q12" s="71"/>
      <c r="R12" s="71"/>
    </row>
    <row r="13" spans="1:18" ht="12.75">
      <c r="A13" s="8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3.5" thickBot="1">
      <c r="A14" s="86"/>
      <c r="B14" s="89" t="s">
        <v>5</v>
      </c>
      <c r="C14" s="89"/>
      <c r="D14" s="134" t="str">
        <f>B6</f>
        <v>Siegfried Meier</v>
      </c>
      <c r="E14" s="134"/>
      <c r="F14" s="134"/>
      <c r="G14" s="134"/>
      <c r="H14" s="134"/>
      <c r="I14" s="90">
        <f>N6</f>
        <v>77</v>
      </c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13.5" thickTop="1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6"/>
      <c r="P15" s="26"/>
      <c r="Q15" s="26"/>
      <c r="R15" s="26"/>
    </row>
    <row r="16" spans="1:18" ht="27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6"/>
      <c r="P16" s="26"/>
      <c r="Q16" s="26"/>
      <c r="R16" s="26"/>
    </row>
    <row r="17" spans="1:18" ht="27">
      <c r="A17" s="27"/>
      <c r="B17" s="28" t="s">
        <v>51</v>
      </c>
      <c r="C17" s="83"/>
      <c r="D17" s="29" t="s">
        <v>39</v>
      </c>
      <c r="E17" s="30"/>
      <c r="F17" s="30"/>
      <c r="G17" s="30"/>
      <c r="H17" s="31"/>
      <c r="I17" s="32" t="s">
        <v>47</v>
      </c>
      <c r="J17" s="29" t="s">
        <v>40</v>
      </c>
      <c r="K17" s="33"/>
      <c r="L17" s="34"/>
      <c r="M17" s="32" t="s">
        <v>47</v>
      </c>
      <c r="N17" s="35" t="s">
        <v>33</v>
      </c>
      <c r="O17" s="36" t="s">
        <v>41</v>
      </c>
      <c r="P17" s="36" t="s">
        <v>48</v>
      </c>
      <c r="Q17" s="36" t="s">
        <v>49</v>
      </c>
      <c r="R17" s="36" t="s">
        <v>50</v>
      </c>
    </row>
    <row r="18" spans="1:18" ht="12.75">
      <c r="A18" s="80"/>
      <c r="B18" s="82" t="s">
        <v>21</v>
      </c>
      <c r="C18" s="82"/>
      <c r="D18" s="82" t="s">
        <v>11</v>
      </c>
      <c r="E18" s="82" t="s">
        <v>15</v>
      </c>
      <c r="F18" s="82" t="s">
        <v>8</v>
      </c>
      <c r="G18" s="82" t="s">
        <v>9</v>
      </c>
      <c r="H18" s="82" t="s">
        <v>13</v>
      </c>
      <c r="I18" s="82"/>
      <c r="J18" s="82" t="s">
        <v>11</v>
      </c>
      <c r="K18" s="82" t="s">
        <v>15</v>
      </c>
      <c r="L18" s="82" t="s">
        <v>8</v>
      </c>
      <c r="M18" s="82"/>
      <c r="N18" s="82"/>
      <c r="O18" s="82"/>
      <c r="P18" s="82"/>
      <c r="Q18" s="82"/>
      <c r="R18" s="82"/>
    </row>
    <row r="19" spans="1:18" ht="12.75">
      <c r="A19" s="82">
        <v>1</v>
      </c>
      <c r="B19" s="79" t="s">
        <v>148</v>
      </c>
      <c r="C19" s="85" t="s">
        <v>72</v>
      </c>
      <c r="D19" s="81">
        <v>10</v>
      </c>
      <c r="E19" s="81">
        <v>10</v>
      </c>
      <c r="F19" s="81">
        <v>10</v>
      </c>
      <c r="G19" s="81">
        <v>10</v>
      </c>
      <c r="H19" s="81">
        <v>10</v>
      </c>
      <c r="I19" s="82">
        <f>SUM(D19:H19)</f>
        <v>50</v>
      </c>
      <c r="J19" s="81">
        <v>10</v>
      </c>
      <c r="K19" s="81">
        <v>10</v>
      </c>
      <c r="L19" s="81">
        <v>10</v>
      </c>
      <c r="M19" s="82">
        <f>SUM(J19:L19)</f>
        <v>30</v>
      </c>
      <c r="N19" s="82">
        <f>SUM(I19,M19)</f>
        <v>80</v>
      </c>
      <c r="O19" s="82">
        <f>COUNTIF(D19:L19,10)</f>
        <v>8</v>
      </c>
      <c r="P19" s="82">
        <f>COUNTIF(D19:L19,9)</f>
        <v>0</v>
      </c>
      <c r="Q19" s="82">
        <f>COUNTIF(D19:L19,8)</f>
        <v>0</v>
      </c>
      <c r="R19" s="82">
        <f>COUNTIF(D19:L19,7)</f>
        <v>0</v>
      </c>
    </row>
    <row r="20" spans="1:19" ht="12.75">
      <c r="A20" s="82">
        <v>2</v>
      </c>
      <c r="B20" s="79" t="s">
        <v>149</v>
      </c>
      <c r="C20" s="85" t="s">
        <v>72</v>
      </c>
      <c r="D20" s="81">
        <v>10</v>
      </c>
      <c r="E20" s="81">
        <v>10</v>
      </c>
      <c r="F20" s="81">
        <v>10</v>
      </c>
      <c r="G20" s="81">
        <v>10</v>
      </c>
      <c r="H20" s="81">
        <v>10</v>
      </c>
      <c r="I20" s="82">
        <f>SUM(D20:H20)</f>
        <v>50</v>
      </c>
      <c r="J20" s="81">
        <v>10</v>
      </c>
      <c r="K20" s="81">
        <v>10</v>
      </c>
      <c r="L20" s="81">
        <v>9</v>
      </c>
      <c r="M20" s="82">
        <f>SUM(J20:L20)</f>
        <v>29</v>
      </c>
      <c r="N20" s="82">
        <f>SUM(I20,M20)</f>
        <v>79</v>
      </c>
      <c r="O20" s="82">
        <f>COUNTIF(D20:L20,10)</f>
        <v>7</v>
      </c>
      <c r="P20" s="82">
        <f>COUNTIF(D20:L20,9)</f>
        <v>1</v>
      </c>
      <c r="Q20" s="82">
        <f>COUNTIF(D20:L20,8)</f>
        <v>0</v>
      </c>
      <c r="R20" s="82">
        <f>COUNTIF(D20:L20,7)</f>
        <v>0</v>
      </c>
      <c r="S20" s="22"/>
    </row>
    <row r="21" spans="1:18" ht="12.75">
      <c r="A21" s="82">
        <v>3</v>
      </c>
      <c r="B21" s="79" t="s">
        <v>147</v>
      </c>
      <c r="C21" s="85" t="s">
        <v>72</v>
      </c>
      <c r="D21" s="81">
        <v>10</v>
      </c>
      <c r="E21" s="81">
        <v>10</v>
      </c>
      <c r="F21" s="81">
        <v>10</v>
      </c>
      <c r="G21" s="81">
        <v>10</v>
      </c>
      <c r="H21" s="81">
        <v>10</v>
      </c>
      <c r="I21" s="82">
        <f>SUM(D21:H21)</f>
        <v>50</v>
      </c>
      <c r="J21" s="81">
        <v>10</v>
      </c>
      <c r="K21" s="81">
        <v>10</v>
      </c>
      <c r="L21" s="81">
        <v>9</v>
      </c>
      <c r="M21" s="82">
        <f>SUM(J21:L21)</f>
        <v>29</v>
      </c>
      <c r="N21" s="82">
        <f>SUM(I21,M21)</f>
        <v>79</v>
      </c>
      <c r="O21" s="82">
        <f>COUNTIF(D21:L21,10)</f>
        <v>7</v>
      </c>
      <c r="P21" s="82">
        <f>COUNTIF(D21:L21,9)</f>
        <v>1</v>
      </c>
      <c r="Q21" s="82">
        <f>COUNTIF(D21:L21,8)</f>
        <v>0</v>
      </c>
      <c r="R21" s="82">
        <f>COUNTIF(D21:L21,7)</f>
        <v>0</v>
      </c>
    </row>
    <row r="22" spans="1:18" ht="12.75">
      <c r="A22" s="82">
        <v>4</v>
      </c>
      <c r="B22" s="79" t="s">
        <v>150</v>
      </c>
      <c r="C22" s="85" t="s">
        <v>72</v>
      </c>
      <c r="D22" s="81">
        <v>10</v>
      </c>
      <c r="E22" s="81">
        <v>10</v>
      </c>
      <c r="F22" s="81">
        <v>10</v>
      </c>
      <c r="G22" s="81">
        <v>10</v>
      </c>
      <c r="H22" s="81">
        <v>10</v>
      </c>
      <c r="I22" s="82">
        <f>SUM(D22:H22)</f>
        <v>50</v>
      </c>
      <c r="J22" s="81">
        <v>10</v>
      </c>
      <c r="K22" s="81">
        <v>10</v>
      </c>
      <c r="L22" s="81">
        <v>8</v>
      </c>
      <c r="M22" s="82">
        <f>SUM(J22:L22)</f>
        <v>28</v>
      </c>
      <c r="N22" s="82">
        <f>SUM(I22,M22)</f>
        <v>78</v>
      </c>
      <c r="O22" s="82">
        <f>COUNTIF(D22:L22,10)</f>
        <v>7</v>
      </c>
      <c r="P22" s="82">
        <f>COUNTIF(D22:L22,9)</f>
        <v>0</v>
      </c>
      <c r="Q22" s="82">
        <f>COUNTIF(D22:L22,8)</f>
        <v>1</v>
      </c>
      <c r="R22" s="82">
        <f>COUNTIF(D22:L22,7)</f>
        <v>0</v>
      </c>
    </row>
    <row r="23" spans="1:18" ht="13.5" thickBot="1">
      <c r="A23" s="86"/>
      <c r="B23" s="71"/>
      <c r="C23" s="86"/>
      <c r="D23" s="86"/>
      <c r="E23" s="86"/>
      <c r="F23" s="86"/>
      <c r="G23" s="86"/>
      <c r="H23" s="86"/>
      <c r="I23" s="87">
        <f>SUM(I19:I22)</f>
        <v>200</v>
      </c>
      <c r="J23" s="86"/>
      <c r="K23" s="86"/>
      <c r="L23" s="86"/>
      <c r="M23" s="87">
        <f>SUM(M19:M22)</f>
        <v>116</v>
      </c>
      <c r="N23" s="87">
        <f>SUM(N19:N22)</f>
        <v>316</v>
      </c>
      <c r="O23" s="92">
        <f>SUM(O19:O22)</f>
        <v>29</v>
      </c>
      <c r="P23" s="86"/>
      <c r="Q23" s="86"/>
      <c r="R23" s="86"/>
    </row>
    <row r="24" spans="1:18" ht="13.5" thickTop="1">
      <c r="A24" s="8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2.75">
      <c r="A25" s="8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13.5" thickBot="1">
      <c r="A26" s="86"/>
      <c r="B26" s="89" t="s">
        <v>18</v>
      </c>
      <c r="C26" s="89"/>
      <c r="D26" s="134" t="str">
        <f>B19</f>
        <v>Irene Semken</v>
      </c>
      <c r="E26" s="134"/>
      <c r="F26" s="134"/>
      <c r="G26" s="134"/>
      <c r="H26" s="134"/>
      <c r="I26" s="90">
        <f>N19</f>
        <v>80</v>
      </c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13.5" thickTop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6"/>
      <c r="P27" s="26"/>
      <c r="Q27" s="26"/>
      <c r="R27" s="26"/>
    </row>
    <row r="28" spans="1:18" ht="27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6"/>
      <c r="P28" s="26"/>
      <c r="Q28" s="26"/>
      <c r="R28" s="26"/>
    </row>
    <row r="29" spans="1:18" ht="48.75">
      <c r="A29" s="27"/>
      <c r="B29" s="40" t="s">
        <v>52</v>
      </c>
      <c r="C29" s="84"/>
      <c r="D29" s="29" t="s">
        <v>39</v>
      </c>
      <c r="E29" s="30"/>
      <c r="F29" s="30"/>
      <c r="G29" s="30"/>
      <c r="H29" s="31"/>
      <c r="I29" s="32" t="s">
        <v>47</v>
      </c>
      <c r="J29" s="29" t="s">
        <v>40</v>
      </c>
      <c r="K29" s="33"/>
      <c r="L29" s="34"/>
      <c r="M29" s="32" t="s">
        <v>47</v>
      </c>
      <c r="N29" s="35" t="s">
        <v>33</v>
      </c>
      <c r="O29" s="36" t="s">
        <v>41</v>
      </c>
      <c r="P29" s="36" t="s">
        <v>48</v>
      </c>
      <c r="Q29" s="36" t="s">
        <v>49</v>
      </c>
      <c r="R29" s="36" t="s">
        <v>50</v>
      </c>
    </row>
    <row r="30" spans="1:18" ht="12.75">
      <c r="A30" s="80"/>
      <c r="B30" s="82" t="s">
        <v>21</v>
      </c>
      <c r="C30" s="82"/>
      <c r="D30" s="82" t="s">
        <v>11</v>
      </c>
      <c r="E30" s="82" t="s">
        <v>15</v>
      </c>
      <c r="F30" s="82" t="s">
        <v>8</v>
      </c>
      <c r="G30" s="82" t="s">
        <v>9</v>
      </c>
      <c r="H30" s="82" t="s">
        <v>13</v>
      </c>
      <c r="I30" s="82"/>
      <c r="J30" s="82" t="s">
        <v>11</v>
      </c>
      <c r="K30" s="82" t="s">
        <v>15</v>
      </c>
      <c r="L30" s="82" t="s">
        <v>8</v>
      </c>
      <c r="M30" s="82"/>
      <c r="N30" s="82"/>
      <c r="O30" s="82"/>
      <c r="P30" s="82"/>
      <c r="Q30" s="82"/>
      <c r="R30" s="82"/>
    </row>
    <row r="31" spans="1:18" ht="12.75">
      <c r="A31" s="82">
        <v>1</v>
      </c>
      <c r="B31" s="79" t="s">
        <v>153</v>
      </c>
      <c r="C31" s="85" t="s">
        <v>72</v>
      </c>
      <c r="D31" s="81">
        <v>10</v>
      </c>
      <c r="E31" s="81">
        <v>9</v>
      </c>
      <c r="F31" s="81">
        <v>9</v>
      </c>
      <c r="G31" s="81">
        <v>8</v>
      </c>
      <c r="H31" s="81">
        <v>7</v>
      </c>
      <c r="I31" s="82">
        <f>SUM(D31:H31)</f>
        <v>43</v>
      </c>
      <c r="J31" s="81">
        <v>10</v>
      </c>
      <c r="K31" s="81">
        <v>10</v>
      </c>
      <c r="L31" s="81">
        <v>10</v>
      </c>
      <c r="M31" s="82">
        <f>SUM(J31:L31)</f>
        <v>30</v>
      </c>
      <c r="N31" s="82">
        <f>SUM(I31,M31)</f>
        <v>73</v>
      </c>
      <c r="O31" s="82">
        <f>COUNTIF(D31:L31,10)</f>
        <v>4</v>
      </c>
      <c r="P31" s="82">
        <f>COUNTIF(D31:L31,9)</f>
        <v>2</v>
      </c>
      <c r="Q31" s="82">
        <f>COUNTIF(D31:L31,8)</f>
        <v>1</v>
      </c>
      <c r="R31" s="82">
        <f>COUNTIF(D31:L31,7)</f>
        <v>1</v>
      </c>
    </row>
    <row r="32" spans="1:18" ht="12.75">
      <c r="A32" s="82">
        <v>2</v>
      </c>
      <c r="B32" s="79" t="s">
        <v>151</v>
      </c>
      <c r="C32" s="85" t="s">
        <v>72</v>
      </c>
      <c r="D32" s="81">
        <v>9</v>
      </c>
      <c r="E32" s="81">
        <v>9</v>
      </c>
      <c r="F32" s="81">
        <v>9</v>
      </c>
      <c r="G32" s="81">
        <v>9</v>
      </c>
      <c r="H32" s="81">
        <v>9</v>
      </c>
      <c r="I32" s="82">
        <f>SUM(D32:H32)</f>
        <v>45</v>
      </c>
      <c r="J32" s="81">
        <v>10</v>
      </c>
      <c r="K32" s="81">
        <v>9</v>
      </c>
      <c r="L32" s="81">
        <v>9</v>
      </c>
      <c r="M32" s="82">
        <f>SUM(J32:L32)</f>
        <v>28</v>
      </c>
      <c r="N32" s="82">
        <f>SUM(I32,M32)</f>
        <v>73</v>
      </c>
      <c r="O32" s="82">
        <f>COUNTIF(D32:L32,10)</f>
        <v>1</v>
      </c>
      <c r="P32" s="82">
        <f>COUNTIF(D32:L32,9)</f>
        <v>7</v>
      </c>
      <c r="Q32" s="82">
        <f>COUNTIF(D32:L32,8)</f>
        <v>0</v>
      </c>
      <c r="R32" s="82">
        <f>COUNTIF(D32:L32,7)</f>
        <v>0</v>
      </c>
    </row>
    <row r="33" spans="1:18" ht="12.75">
      <c r="A33" s="82">
        <v>3</v>
      </c>
      <c r="B33" s="79" t="s">
        <v>83</v>
      </c>
      <c r="C33" s="85" t="s">
        <v>72</v>
      </c>
      <c r="D33" s="81">
        <v>10</v>
      </c>
      <c r="E33" s="81">
        <v>10</v>
      </c>
      <c r="F33" s="81">
        <v>10</v>
      </c>
      <c r="G33" s="81">
        <v>9</v>
      </c>
      <c r="H33" s="81">
        <v>9</v>
      </c>
      <c r="I33" s="82">
        <f>SUM(D33:H33)</f>
        <v>48</v>
      </c>
      <c r="J33" s="81">
        <v>9</v>
      </c>
      <c r="K33" s="81">
        <v>7</v>
      </c>
      <c r="L33" s="81">
        <v>5</v>
      </c>
      <c r="M33" s="82">
        <f>SUM(J33:L33)</f>
        <v>21</v>
      </c>
      <c r="N33" s="82">
        <f>SUM(I33,M33)</f>
        <v>69</v>
      </c>
      <c r="O33" s="82">
        <f>COUNTIF(D33:L33,10)</f>
        <v>3</v>
      </c>
      <c r="P33" s="82">
        <f>COUNTIF(D33:L33,9)</f>
        <v>3</v>
      </c>
      <c r="Q33" s="82">
        <f>COUNTIF(D33:L33,8)</f>
        <v>0</v>
      </c>
      <c r="R33" s="82">
        <f>COUNTIF(D33:L33,7)</f>
        <v>1</v>
      </c>
    </row>
    <row r="34" spans="1:18" ht="12.75">
      <c r="A34" s="82">
        <v>4</v>
      </c>
      <c r="B34" s="79" t="s">
        <v>152</v>
      </c>
      <c r="C34" s="85" t="s">
        <v>72</v>
      </c>
      <c r="D34" s="81">
        <v>10</v>
      </c>
      <c r="E34" s="81">
        <v>10</v>
      </c>
      <c r="F34" s="81">
        <v>9</v>
      </c>
      <c r="G34" s="81">
        <v>9</v>
      </c>
      <c r="H34" s="81">
        <v>8</v>
      </c>
      <c r="I34" s="82">
        <f>SUM(D34:H34)</f>
        <v>46</v>
      </c>
      <c r="J34" s="81">
        <v>10</v>
      </c>
      <c r="K34" s="81">
        <v>9</v>
      </c>
      <c r="L34" s="81">
        <v>2</v>
      </c>
      <c r="M34" s="82">
        <f>SUM(J34:L34)</f>
        <v>21</v>
      </c>
      <c r="N34" s="82">
        <f>SUM(I34,M34)</f>
        <v>67</v>
      </c>
      <c r="O34" s="82">
        <f>COUNTIF(D34:L34,10)</f>
        <v>3</v>
      </c>
      <c r="P34" s="82">
        <f>COUNTIF(D34:L34,9)</f>
        <v>3</v>
      </c>
      <c r="Q34" s="82">
        <f>COUNTIF(D34:L34,8)</f>
        <v>1</v>
      </c>
      <c r="R34" s="82">
        <f>COUNTIF(D34:L34,7)</f>
        <v>0</v>
      </c>
    </row>
    <row r="35" spans="1:18" ht="13.5" thickBot="1">
      <c r="A35" s="86"/>
      <c r="B35" s="71"/>
      <c r="C35" s="86"/>
      <c r="D35" s="86"/>
      <c r="E35" s="86"/>
      <c r="F35" s="86"/>
      <c r="G35" s="86"/>
      <c r="H35" s="86"/>
      <c r="I35" s="87">
        <f>SUM(I31:I34)</f>
        <v>182</v>
      </c>
      <c r="J35" s="86"/>
      <c r="K35" s="86"/>
      <c r="L35" s="86"/>
      <c r="M35" s="87">
        <f>SUM(M31:M34)</f>
        <v>100</v>
      </c>
      <c r="N35" s="87">
        <f>SUM(N31:N34)</f>
        <v>282</v>
      </c>
      <c r="O35" s="92">
        <f>SUM(O31:O34)</f>
        <v>11</v>
      </c>
      <c r="P35" s="86"/>
      <c r="Q35" s="86"/>
      <c r="R35" s="86"/>
    </row>
    <row r="36" spans="1:18" ht="13.5" thickTop="1">
      <c r="A36" s="3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0"/>
      <c r="P36" s="10"/>
      <c r="Q36" s="10"/>
      <c r="R36" s="10"/>
    </row>
    <row r="37" spans="1:18" ht="12.75">
      <c r="A37" s="3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0"/>
      <c r="P37" s="10"/>
      <c r="Q37" s="10"/>
      <c r="R37" s="10"/>
    </row>
    <row r="38" spans="1:18" s="52" customFormat="1" ht="13.5" thickBot="1">
      <c r="A38" s="46"/>
      <c r="B38" s="89" t="s">
        <v>18</v>
      </c>
      <c r="C38" s="89"/>
      <c r="D38" s="134" t="str">
        <f>B31</f>
        <v>Jan-Christoph Brandt</v>
      </c>
      <c r="E38" s="134"/>
      <c r="F38" s="134"/>
      <c r="G38" s="134"/>
      <c r="H38" s="134"/>
      <c r="I38" s="90">
        <f>N31</f>
        <v>73</v>
      </c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 thickTop="1">
      <c r="A39" s="14"/>
      <c r="B39" s="26"/>
      <c r="C39" s="26"/>
      <c r="D39" s="41"/>
      <c r="E39" s="41"/>
      <c r="F39" s="41"/>
      <c r="G39" s="41"/>
      <c r="H39" s="41"/>
      <c r="I39" s="26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 thickBot="1">
      <c r="A40" s="14"/>
      <c r="B40" s="26"/>
      <c r="C40" s="26"/>
      <c r="D40" s="41"/>
      <c r="E40" s="41"/>
      <c r="F40" s="41"/>
      <c r="G40" s="41"/>
      <c r="H40" s="41"/>
      <c r="I40" s="26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52" customFormat="1" ht="13.5" thickBot="1">
      <c r="A41" s="46"/>
      <c r="B41" s="95" t="s">
        <v>33</v>
      </c>
      <c r="C41" s="96"/>
      <c r="D41" s="97"/>
      <c r="E41" s="97"/>
      <c r="F41" s="97"/>
      <c r="G41" s="97"/>
      <c r="H41" s="97"/>
      <c r="I41" s="98">
        <f>I11+I23+I35</f>
        <v>617</v>
      </c>
      <c r="J41" s="98"/>
      <c r="K41" s="98"/>
      <c r="L41" s="98"/>
      <c r="M41" s="98">
        <f>M11+M23+M35</f>
        <v>347</v>
      </c>
      <c r="N41" s="99">
        <f>N11+N23+N35</f>
        <v>964</v>
      </c>
      <c r="O41" s="45"/>
      <c r="P41" s="45"/>
      <c r="Q41" s="45"/>
      <c r="R41" s="45"/>
    </row>
    <row r="42" spans="1:18" ht="12.75">
      <c r="A42" s="14"/>
      <c r="B42" s="93"/>
      <c r="C42" s="93"/>
      <c r="D42" s="94"/>
      <c r="E42" s="94"/>
      <c r="F42" s="94"/>
      <c r="G42" s="94"/>
      <c r="H42" s="94"/>
      <c r="I42" s="93"/>
      <c r="J42" s="93"/>
      <c r="K42" s="93"/>
      <c r="L42" s="93"/>
      <c r="M42" s="93"/>
      <c r="N42" s="93"/>
      <c r="O42" s="10"/>
      <c r="P42" s="10"/>
      <c r="Q42" s="10"/>
      <c r="R42" s="10"/>
    </row>
    <row r="43" spans="1:18" ht="12.75">
      <c r="A43" s="14"/>
      <c r="B43" s="93"/>
      <c r="C43" s="93"/>
      <c r="D43" s="94"/>
      <c r="E43" s="94"/>
      <c r="F43" s="94"/>
      <c r="G43" s="94"/>
      <c r="H43" s="94"/>
      <c r="I43" s="93"/>
      <c r="J43" s="93"/>
      <c r="K43" s="93"/>
      <c r="L43" s="93"/>
      <c r="M43" s="93"/>
      <c r="N43" s="93"/>
      <c r="O43" s="10"/>
      <c r="P43" s="10"/>
      <c r="Q43" s="10"/>
      <c r="R43" s="10"/>
    </row>
    <row r="44" spans="1:18" ht="12.75">
      <c r="A44" s="14"/>
      <c r="B44" s="93"/>
      <c r="C44" s="93"/>
      <c r="D44" s="94"/>
      <c r="E44" s="94"/>
      <c r="F44" s="94"/>
      <c r="G44" s="94"/>
      <c r="H44" s="94"/>
      <c r="I44" s="93"/>
      <c r="J44" s="93"/>
      <c r="K44" s="93"/>
      <c r="L44" s="93"/>
      <c r="M44" s="93"/>
      <c r="N44" s="93"/>
      <c r="O44" s="10"/>
      <c r="P44" s="10"/>
      <c r="Q44" s="10"/>
      <c r="R44" s="10"/>
    </row>
    <row r="45" spans="1:18" ht="12.75">
      <c r="A45" s="14"/>
      <c r="B45" s="93"/>
      <c r="C45" s="93"/>
      <c r="D45" s="94"/>
      <c r="E45" s="94"/>
      <c r="F45" s="94"/>
      <c r="G45" s="94"/>
      <c r="H45" s="94"/>
      <c r="I45" s="93"/>
      <c r="J45" s="93"/>
      <c r="K45" s="93"/>
      <c r="L45" s="93"/>
      <c r="M45" s="93"/>
      <c r="N45" s="93"/>
      <c r="O45" s="10"/>
      <c r="P45" s="10"/>
      <c r="Q45" s="10"/>
      <c r="R45" s="10"/>
    </row>
    <row r="46" spans="1:18" ht="12.7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7.25">
      <c r="A47" s="14"/>
      <c r="B47" s="42" t="s">
        <v>53</v>
      </c>
      <c r="C47" s="42"/>
      <c r="D47" s="42"/>
      <c r="E47" s="42"/>
      <c r="F47" s="42"/>
      <c r="G47" s="42"/>
      <c r="H47" s="42"/>
      <c r="I47" s="42"/>
      <c r="J47" s="42" t="s">
        <v>54</v>
      </c>
      <c r="K47" s="42"/>
      <c r="L47" s="42"/>
      <c r="M47" s="42"/>
      <c r="N47" s="42"/>
      <c r="O47" s="101"/>
      <c r="P47" s="101"/>
      <c r="Q47" s="101"/>
      <c r="R47" s="101"/>
    </row>
    <row r="48" spans="1:18" ht="12.7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/>
  <mergeCells count="5">
    <mergeCell ref="A1:R1"/>
    <mergeCell ref="A3:R3"/>
    <mergeCell ref="D14:H14"/>
    <mergeCell ref="D26:H26"/>
    <mergeCell ref="D38:H38"/>
  </mergeCells>
  <printOptions/>
  <pageMargins left="0.7874015748031497" right="0.3937007874015748" top="0.4724409448818898" bottom="0.6299212598425197" header="0.5118110236220472" footer="0.3937007874015748"/>
  <pageSetup horizontalDpi="203" verticalDpi="203" orientation="portrait" paperSize="9" r:id="rId2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39"/>
  <sheetViews>
    <sheetView showGridLines="0" zoomScale="140" zoomScaleNormal="140" zoomScalePageLayoutView="0" workbookViewId="0" topLeftCell="A3">
      <selection activeCell="G6" sqref="G6"/>
    </sheetView>
  </sheetViews>
  <sheetFormatPr defaultColWidth="11.421875" defaultRowHeight="12.75"/>
  <cols>
    <col min="1" max="1" width="6.00390625" style="52" customWidth="1"/>
    <col min="2" max="2" width="30.8515625" style="52" customWidth="1"/>
    <col min="3" max="3" width="21.28125" style="52" customWidth="1"/>
    <col min="4" max="5" width="5.421875" style="67" customWidth="1"/>
    <col min="6" max="6" width="4.8515625" style="67" customWidth="1"/>
    <col min="7" max="7" width="10.421875" style="67" customWidth="1"/>
    <col min="8" max="8" width="6.421875" style="67" customWidth="1"/>
    <col min="9" max="10" width="6.7109375" style="67" customWidth="1"/>
    <col min="11" max="16384" width="11.421875" style="3" customWidth="1"/>
  </cols>
  <sheetData>
    <row r="1" spans="1:8" ht="12.75" hidden="1">
      <c r="A1" s="45"/>
      <c r="B1" s="45"/>
      <c r="C1" s="45"/>
      <c r="D1" s="46"/>
      <c r="E1" s="46"/>
      <c r="F1" s="46"/>
      <c r="G1" s="46"/>
      <c r="H1" s="46"/>
    </row>
    <row r="2" spans="1:8" ht="12.75" hidden="1">
      <c r="A2" s="45"/>
      <c r="B2" s="45"/>
      <c r="C2" s="45"/>
      <c r="D2" s="46"/>
      <c r="E2" s="46"/>
      <c r="F2" s="46"/>
      <c r="G2" s="46"/>
      <c r="H2" s="46"/>
    </row>
    <row r="3" spans="1:9" ht="12.75">
      <c r="A3" s="45"/>
      <c r="B3" s="45"/>
      <c r="C3" s="45"/>
      <c r="D3" s="46"/>
      <c r="E3" s="46"/>
      <c r="F3" s="46"/>
      <c r="G3" s="46"/>
      <c r="H3" s="46"/>
      <c r="I3" s="46"/>
    </row>
    <row r="4" spans="1:9" ht="23.25" customHeight="1">
      <c r="A4" s="45"/>
      <c r="B4" s="130" t="s">
        <v>27</v>
      </c>
      <c r="C4" s="130"/>
      <c r="D4" s="130"/>
      <c r="E4" s="76"/>
      <c r="F4" s="76"/>
      <c r="G4" s="76"/>
      <c r="H4" s="46"/>
      <c r="I4" s="46"/>
    </row>
    <row r="5" spans="1:9" ht="12.75" customHeight="1">
      <c r="A5" s="45"/>
      <c r="B5" s="16"/>
      <c r="C5" s="16"/>
      <c r="D5" s="76"/>
      <c r="E5" s="76"/>
      <c r="F5" s="76"/>
      <c r="G5" s="76"/>
      <c r="H5" s="46"/>
      <c r="I5" s="46"/>
    </row>
    <row r="6" spans="1:9" ht="22.5">
      <c r="A6" s="45"/>
      <c r="B6" s="130">
        <v>2015</v>
      </c>
      <c r="C6" s="130"/>
      <c r="D6" s="130"/>
      <c r="E6" s="76"/>
      <c r="F6" s="76"/>
      <c r="G6" s="76"/>
      <c r="H6" s="46"/>
      <c r="I6" s="46"/>
    </row>
    <row r="7" spans="1:9" ht="15" customHeight="1">
      <c r="A7" s="71"/>
      <c r="B7" s="71"/>
      <c r="C7" s="45"/>
      <c r="D7" s="46"/>
      <c r="E7" s="46"/>
      <c r="F7" s="46"/>
      <c r="G7" s="46"/>
      <c r="H7" s="46"/>
      <c r="I7" s="46"/>
    </row>
    <row r="8" spans="1:9" ht="38.25" customHeight="1">
      <c r="A8" s="17" t="s">
        <v>28</v>
      </c>
      <c r="B8" s="18"/>
      <c r="C8" s="15"/>
      <c r="D8" s="14"/>
      <c r="E8" s="14"/>
      <c r="F8" s="14"/>
      <c r="G8" s="14"/>
      <c r="H8" s="14"/>
      <c r="I8" s="14"/>
    </row>
    <row r="9" spans="1:9" ht="17.25">
      <c r="A9" s="72"/>
      <c r="B9" s="73" t="s">
        <v>21</v>
      </c>
      <c r="C9" s="68" t="s">
        <v>29</v>
      </c>
      <c r="D9" s="68" t="s">
        <v>30</v>
      </c>
      <c r="E9" s="68" t="s">
        <v>31</v>
      </c>
      <c r="F9" s="68" t="s">
        <v>32</v>
      </c>
      <c r="G9" s="68" t="s">
        <v>33</v>
      </c>
      <c r="H9" s="64" t="s">
        <v>70</v>
      </c>
      <c r="I9" s="120" t="s">
        <v>164</v>
      </c>
    </row>
    <row r="10" spans="1:9" ht="17.25">
      <c r="A10" s="68" t="s">
        <v>11</v>
      </c>
      <c r="B10" s="74" t="s">
        <v>68</v>
      </c>
      <c r="C10" s="75" t="s">
        <v>72</v>
      </c>
      <c r="D10" s="77">
        <v>20</v>
      </c>
      <c r="E10" s="77">
        <v>20</v>
      </c>
      <c r="F10" s="77">
        <v>20</v>
      </c>
      <c r="G10" s="68">
        <f>IF(D10="","",SUM(D10:F10))</f>
        <v>60</v>
      </c>
      <c r="H10" s="68">
        <f>IF(I10="","",SUM(I10:J10))</f>
      </c>
      <c r="I10" s="68"/>
    </row>
    <row r="11" spans="1:9" ht="17.25">
      <c r="A11" s="68" t="s">
        <v>15</v>
      </c>
      <c r="B11" s="74" t="s">
        <v>58</v>
      </c>
      <c r="C11" s="75" t="s">
        <v>12</v>
      </c>
      <c r="D11" s="77">
        <v>20</v>
      </c>
      <c r="E11" s="77">
        <v>19</v>
      </c>
      <c r="F11" s="77">
        <v>18</v>
      </c>
      <c r="G11" s="68">
        <f>IF(D11="","",SUM(D11:F11))</f>
        <v>57</v>
      </c>
      <c r="H11" s="68">
        <f>IF(I11="","",SUM(I11:J11))</f>
      </c>
      <c r="I11" s="68"/>
    </row>
    <row r="12" spans="1:9" ht="17.25">
      <c r="A12" s="68" t="s">
        <v>8</v>
      </c>
      <c r="B12" s="74" t="s">
        <v>59</v>
      </c>
      <c r="C12" s="75" t="s">
        <v>14</v>
      </c>
      <c r="D12" s="77">
        <v>19</v>
      </c>
      <c r="E12" s="77">
        <v>18</v>
      </c>
      <c r="F12" s="77">
        <v>18</v>
      </c>
      <c r="G12" s="68">
        <f>IF(D12="","",SUM(D12:F12))</f>
        <v>55</v>
      </c>
      <c r="H12" s="68">
        <f>IF(I12="","",SUM(I12:J12))</f>
      </c>
      <c r="I12" s="68"/>
    </row>
    <row r="13" spans="1:9" ht="17.25">
      <c r="A13" s="68" t="s">
        <v>9</v>
      </c>
      <c r="B13" s="74" t="s">
        <v>74</v>
      </c>
      <c r="C13" s="75" t="s">
        <v>16</v>
      </c>
      <c r="D13" s="77">
        <v>0</v>
      </c>
      <c r="E13" s="77">
        <v>0</v>
      </c>
      <c r="F13" s="77">
        <v>0</v>
      </c>
      <c r="G13" s="68">
        <f>IF(D13="","",SUM(D13:F13))</f>
        <v>0</v>
      </c>
      <c r="H13" s="68">
        <f>IF(I13="","",SUM(I13:J13))</f>
      </c>
      <c r="I13" s="68"/>
    </row>
    <row r="14" spans="1:9" ht="17.25">
      <c r="A14" s="68" t="s">
        <v>13</v>
      </c>
      <c r="B14" s="74" t="s">
        <v>79</v>
      </c>
      <c r="C14" s="75" t="s">
        <v>10</v>
      </c>
      <c r="D14" s="77">
        <v>0</v>
      </c>
      <c r="E14" s="77">
        <v>0</v>
      </c>
      <c r="F14" s="77">
        <v>0</v>
      </c>
      <c r="G14" s="68">
        <f>IF(D14="","",SUM(D14:F14))</f>
        <v>0</v>
      </c>
      <c r="H14" s="68">
        <f>IF(I14="","",SUM(I14:J14))</f>
      </c>
      <c r="I14" s="68"/>
    </row>
    <row r="15" spans="1:9" ht="39.75" customHeight="1">
      <c r="A15" s="69"/>
      <c r="B15" s="65"/>
      <c r="C15" s="65"/>
      <c r="D15" s="69"/>
      <c r="E15" s="69"/>
      <c r="F15" s="69"/>
      <c r="G15" s="69"/>
      <c r="H15" s="46"/>
      <c r="I15" s="46"/>
    </row>
    <row r="16" spans="1:9" ht="17.25">
      <c r="A16" s="78" t="s">
        <v>34</v>
      </c>
      <c r="B16" s="65"/>
      <c r="C16" s="65"/>
      <c r="D16" s="69"/>
      <c r="E16" s="69"/>
      <c r="F16" s="69"/>
      <c r="G16" s="69"/>
      <c r="H16" s="46"/>
      <c r="I16" s="46"/>
    </row>
    <row r="17" spans="1:9" ht="17.25">
      <c r="A17" s="68" t="s">
        <v>11</v>
      </c>
      <c r="B17" s="74" t="s">
        <v>75</v>
      </c>
      <c r="C17" s="75" t="s">
        <v>16</v>
      </c>
      <c r="D17" s="77">
        <v>20</v>
      </c>
      <c r="E17" s="77">
        <v>20</v>
      </c>
      <c r="F17" s="77">
        <v>19</v>
      </c>
      <c r="G17" s="68">
        <f>IF(D17="","",SUM(D17:F17))</f>
        <v>59</v>
      </c>
      <c r="H17" s="68">
        <v>58</v>
      </c>
      <c r="I17" s="68">
        <v>55</v>
      </c>
    </row>
    <row r="18" spans="1:9" ht="17.25">
      <c r="A18" s="68" t="s">
        <v>15</v>
      </c>
      <c r="B18" s="74" t="s">
        <v>64</v>
      </c>
      <c r="C18" s="75" t="s">
        <v>12</v>
      </c>
      <c r="D18" s="77">
        <v>20</v>
      </c>
      <c r="E18" s="77">
        <v>20</v>
      </c>
      <c r="F18" s="77">
        <v>19</v>
      </c>
      <c r="G18" s="68">
        <f>IF(D18="","",SUM(D18:F18))</f>
        <v>59</v>
      </c>
      <c r="H18" s="68">
        <v>58</v>
      </c>
      <c r="I18" s="68">
        <v>54</v>
      </c>
    </row>
    <row r="19" spans="1:9" ht="17.25">
      <c r="A19" s="68" t="s">
        <v>8</v>
      </c>
      <c r="B19" s="74" t="s">
        <v>69</v>
      </c>
      <c r="C19" s="75" t="s">
        <v>14</v>
      </c>
      <c r="D19" s="77">
        <v>20</v>
      </c>
      <c r="E19" s="77">
        <v>20</v>
      </c>
      <c r="F19" s="77">
        <v>19</v>
      </c>
      <c r="G19" s="68">
        <f>IF(D19="","",SUM(D19:F19))</f>
        <v>59</v>
      </c>
      <c r="H19" s="68">
        <v>57</v>
      </c>
      <c r="I19" s="68"/>
    </row>
    <row r="20" spans="1:9" ht="17.25">
      <c r="A20" s="68" t="s">
        <v>9</v>
      </c>
      <c r="B20" s="74" t="s">
        <v>80</v>
      </c>
      <c r="C20" s="75" t="s">
        <v>10</v>
      </c>
      <c r="D20" s="77">
        <v>20</v>
      </c>
      <c r="E20" s="77">
        <v>19</v>
      </c>
      <c r="F20" s="77">
        <v>18</v>
      </c>
      <c r="G20" s="68">
        <f>IF(D20="","",SUM(D20:F20))</f>
        <v>57</v>
      </c>
      <c r="H20" s="68">
        <f>IF(I20="","",SUM(I20:J20))</f>
      </c>
      <c r="I20" s="68"/>
    </row>
    <row r="21" spans="1:9" ht="17.25">
      <c r="A21" s="68" t="s">
        <v>13</v>
      </c>
      <c r="B21" s="74" t="s">
        <v>82</v>
      </c>
      <c r="C21" s="75" t="s">
        <v>72</v>
      </c>
      <c r="D21" s="77">
        <v>20</v>
      </c>
      <c r="E21" s="77">
        <v>19</v>
      </c>
      <c r="F21" s="77">
        <v>18</v>
      </c>
      <c r="G21" s="68">
        <f>IF(D21="","",SUM(D21:F21))</f>
        <v>57</v>
      </c>
      <c r="H21" s="68">
        <f>IF(I21="","",SUM(I21:J21))</f>
      </c>
      <c r="I21" s="68"/>
    </row>
    <row r="22" spans="1:9" ht="39.75" customHeight="1">
      <c r="A22" s="69"/>
      <c r="B22" s="65"/>
      <c r="C22" s="65"/>
      <c r="D22" s="69"/>
      <c r="E22" s="69"/>
      <c r="F22" s="69"/>
      <c r="G22" s="69"/>
      <c r="H22" s="46"/>
      <c r="I22" s="46"/>
    </row>
    <row r="23" spans="1:9" ht="17.25">
      <c r="A23" s="78" t="s">
        <v>35</v>
      </c>
      <c r="B23" s="65"/>
      <c r="C23" s="65"/>
      <c r="D23" s="69"/>
      <c r="E23" s="69"/>
      <c r="F23" s="69"/>
      <c r="G23" s="69"/>
      <c r="H23" s="46"/>
      <c r="I23" s="46"/>
    </row>
    <row r="24" spans="1:9" ht="17.25">
      <c r="A24" s="68" t="s">
        <v>11</v>
      </c>
      <c r="B24" s="74" t="s">
        <v>60</v>
      </c>
      <c r="C24" s="75" t="s">
        <v>14</v>
      </c>
      <c r="D24" s="77">
        <v>20</v>
      </c>
      <c r="E24" s="77">
        <v>20</v>
      </c>
      <c r="F24" s="77">
        <v>19</v>
      </c>
      <c r="G24" s="68">
        <f>IF(D24="","",SUM(D24:F24))</f>
        <v>59</v>
      </c>
      <c r="H24" s="68">
        <v>60</v>
      </c>
      <c r="I24" s="68"/>
    </row>
    <row r="25" spans="1:9" ht="17.25">
      <c r="A25" s="68" t="s">
        <v>15</v>
      </c>
      <c r="B25" s="74" t="s">
        <v>78</v>
      </c>
      <c r="C25" s="75" t="s">
        <v>12</v>
      </c>
      <c r="D25" s="77">
        <v>20</v>
      </c>
      <c r="E25" s="77">
        <v>20</v>
      </c>
      <c r="F25" s="77">
        <v>19</v>
      </c>
      <c r="G25" s="68">
        <f>IF(D25="","",SUM(D25:F25))</f>
        <v>59</v>
      </c>
      <c r="H25" s="68">
        <v>57</v>
      </c>
      <c r="I25" s="68"/>
    </row>
    <row r="26" spans="1:9" ht="17.25">
      <c r="A26" s="68" t="s">
        <v>8</v>
      </c>
      <c r="B26" s="74" t="s">
        <v>81</v>
      </c>
      <c r="C26" s="75" t="s">
        <v>10</v>
      </c>
      <c r="D26" s="77">
        <v>20</v>
      </c>
      <c r="E26" s="77">
        <v>20</v>
      </c>
      <c r="F26" s="77">
        <v>19</v>
      </c>
      <c r="G26" s="68">
        <f>IF(D26="","",SUM(D26:F26))</f>
        <v>59</v>
      </c>
      <c r="H26" s="68">
        <v>56</v>
      </c>
      <c r="I26" s="68"/>
    </row>
    <row r="27" spans="1:9" ht="17.25">
      <c r="A27" s="68" t="s">
        <v>9</v>
      </c>
      <c r="B27" s="74" t="s">
        <v>76</v>
      </c>
      <c r="C27" s="75" t="s">
        <v>16</v>
      </c>
      <c r="D27" s="77">
        <v>18</v>
      </c>
      <c r="E27" s="77">
        <v>16</v>
      </c>
      <c r="F27" s="77">
        <v>15</v>
      </c>
      <c r="G27" s="68">
        <f>IF(D27="","",SUM(D27:F27))</f>
        <v>49</v>
      </c>
      <c r="H27" s="68">
        <f>IF(I27="","",SUM(I27:J27))</f>
      </c>
      <c r="I27" s="68"/>
    </row>
    <row r="28" spans="1:9" ht="17.25">
      <c r="A28" s="68" t="s">
        <v>13</v>
      </c>
      <c r="B28" s="74" t="s">
        <v>84</v>
      </c>
      <c r="C28" s="75" t="s">
        <v>72</v>
      </c>
      <c r="D28" s="77">
        <v>0</v>
      </c>
      <c r="E28" s="77">
        <v>0</v>
      </c>
      <c r="F28" s="77">
        <v>0</v>
      </c>
      <c r="G28" s="68">
        <f>IF(D28="","",SUM(D28:F28))</f>
        <v>0</v>
      </c>
      <c r="H28" s="68">
        <f>IF(I28="","",SUM(I28:J28))</f>
      </c>
      <c r="I28" s="68"/>
    </row>
    <row r="29" spans="1:9" ht="39.75" customHeight="1">
      <c r="A29" s="69"/>
      <c r="B29" s="65"/>
      <c r="C29" s="65"/>
      <c r="D29" s="69"/>
      <c r="E29" s="69"/>
      <c r="F29" s="69"/>
      <c r="G29" s="69"/>
      <c r="H29" s="46"/>
      <c r="I29" s="46"/>
    </row>
    <row r="30" spans="1:9" ht="17.25">
      <c r="A30" s="78" t="s">
        <v>36</v>
      </c>
      <c r="B30" s="65"/>
      <c r="C30" s="65"/>
      <c r="D30" s="69"/>
      <c r="E30" s="69"/>
      <c r="F30" s="69"/>
      <c r="G30" s="69"/>
      <c r="H30" s="69"/>
      <c r="I30" s="69"/>
    </row>
    <row r="31" spans="1:9" ht="17.25">
      <c r="A31" s="68" t="s">
        <v>11</v>
      </c>
      <c r="B31" s="74" t="s">
        <v>77</v>
      </c>
      <c r="C31" s="75" t="s">
        <v>16</v>
      </c>
      <c r="D31" s="77">
        <v>20</v>
      </c>
      <c r="E31" s="77">
        <v>19</v>
      </c>
      <c r="F31" s="77">
        <v>19</v>
      </c>
      <c r="G31" s="68">
        <f>IF(D31="","",SUM(D31:F31))</f>
        <v>58</v>
      </c>
      <c r="H31" s="68">
        <f>IF(I31="","",SUM(I31:J31))</f>
      </c>
      <c r="I31" s="68"/>
    </row>
    <row r="32" spans="1:9" ht="17.25">
      <c r="A32" s="68" t="s">
        <v>15</v>
      </c>
      <c r="B32" s="74" t="s">
        <v>67</v>
      </c>
      <c r="C32" s="75" t="s">
        <v>12</v>
      </c>
      <c r="D32" s="77">
        <v>19</v>
      </c>
      <c r="E32" s="77">
        <v>19</v>
      </c>
      <c r="F32" s="77">
        <v>17</v>
      </c>
      <c r="G32" s="68">
        <f>IF(D32="","",SUM(D32:F32))</f>
        <v>55</v>
      </c>
      <c r="H32" s="68">
        <f>IF(I32="","",SUM(I32:J32))</f>
      </c>
      <c r="I32" s="68"/>
    </row>
    <row r="33" spans="1:9" ht="17.25">
      <c r="A33" s="68" t="s">
        <v>8</v>
      </c>
      <c r="B33" s="74" t="s">
        <v>83</v>
      </c>
      <c r="C33" s="75" t="s">
        <v>72</v>
      </c>
      <c r="D33" s="77">
        <v>19</v>
      </c>
      <c r="E33" s="77">
        <v>18</v>
      </c>
      <c r="F33" s="77">
        <v>17</v>
      </c>
      <c r="G33" s="68">
        <f>IF(D33="","",SUM(D33:F33))</f>
        <v>54</v>
      </c>
      <c r="H33" s="68">
        <f>IF(I33="","",SUM(I33:J33))</f>
      </c>
      <c r="I33" s="68"/>
    </row>
    <row r="34" spans="1:9" ht="17.25">
      <c r="A34" s="68" t="s">
        <v>9</v>
      </c>
      <c r="B34" s="74" t="s">
        <v>127</v>
      </c>
      <c r="C34" s="75" t="s">
        <v>14</v>
      </c>
      <c r="D34" s="77">
        <v>19</v>
      </c>
      <c r="E34" s="77">
        <v>18</v>
      </c>
      <c r="F34" s="77">
        <v>17</v>
      </c>
      <c r="G34" s="68">
        <f>IF(D34="","",SUM(D34:F34))</f>
        <v>54</v>
      </c>
      <c r="H34" s="68">
        <f>IF(I34="","",SUM(I34:J34))</f>
      </c>
      <c r="I34" s="68"/>
    </row>
    <row r="35" spans="1:9" ht="17.25">
      <c r="A35" s="68" t="s">
        <v>13</v>
      </c>
      <c r="B35" s="74"/>
      <c r="C35" s="75"/>
      <c r="D35" s="77"/>
      <c r="E35" s="77"/>
      <c r="F35" s="77"/>
      <c r="G35" s="68">
        <f>IF(D35="","",SUM(D35:F35))</f>
      </c>
      <c r="H35" s="68">
        <f>IF(I35="","",SUM(I35:J35))</f>
      </c>
      <c r="I35" s="68"/>
    </row>
    <row r="36" spans="1:8" ht="17.25">
      <c r="A36" s="66"/>
      <c r="B36" s="66"/>
      <c r="C36" s="66"/>
      <c r="D36" s="70"/>
      <c r="E36" s="70"/>
      <c r="F36" s="70"/>
      <c r="G36" s="70"/>
      <c r="H36" s="70"/>
    </row>
    <row r="37" spans="1:8" ht="17.25">
      <c r="A37" s="66"/>
      <c r="B37" s="66"/>
      <c r="C37" s="66"/>
      <c r="D37" s="70"/>
      <c r="E37" s="70"/>
      <c r="F37" s="70"/>
      <c r="G37" s="70"/>
      <c r="H37" s="70"/>
    </row>
    <row r="38" spans="1:8" ht="17.25">
      <c r="A38" s="66"/>
      <c r="B38" s="66"/>
      <c r="C38" s="66"/>
      <c r="D38" s="70"/>
      <c r="E38" s="70"/>
      <c r="F38" s="70"/>
      <c r="G38" s="70"/>
      <c r="H38" s="70"/>
    </row>
    <row r="39" spans="1:8" ht="17.25">
      <c r="A39" s="66"/>
      <c r="B39" s="66"/>
      <c r="C39" s="66"/>
      <c r="D39" s="70"/>
      <c r="E39" s="70"/>
      <c r="F39" s="70"/>
      <c r="G39" s="70"/>
      <c r="H39" s="70"/>
    </row>
  </sheetData>
  <sheetProtection/>
  <mergeCells count="2">
    <mergeCell ref="B4:D4"/>
    <mergeCell ref="B6:D6"/>
  </mergeCells>
  <printOptions/>
  <pageMargins left="0.5905511811023623" right="0.35433070866141736" top="0.5905511811023623" bottom="0.5905511811023623" header="0.5118110236220472" footer="0.5118110236220472"/>
  <pageSetup fitToHeight="1" fitToWidth="1" horizontalDpi="600" verticalDpi="600" orientation="portrait" paperSize="9" scale="97" r:id="rId3"/>
  <headerFooter alignWithMargins="0">
    <oddFooter>&amp;L&amp;D</oddFooter>
  </headerFooter>
  <legacyDrawing r:id="rId2"/>
  <oleObjects>
    <oleObject progId="PBrush" shapeId="18615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42"/>
  <sheetViews>
    <sheetView showGridLines="0" zoomScalePageLayoutView="0" workbookViewId="0" topLeftCell="A4">
      <selection activeCell="E3" sqref="E3"/>
    </sheetView>
  </sheetViews>
  <sheetFormatPr defaultColWidth="11.421875" defaultRowHeight="12.75"/>
  <cols>
    <col min="1" max="1" width="10.421875" style="3" customWidth="1"/>
    <col min="2" max="2" width="33.7109375" style="3" customWidth="1"/>
    <col min="3" max="3" width="27.00390625" style="3" bestFit="1" customWidth="1"/>
    <col min="4" max="4" width="10.00390625" style="3" customWidth="1"/>
    <col min="5" max="5" width="9.7109375" style="4" customWidth="1"/>
    <col min="6" max="6" width="9.7109375" style="3" customWidth="1"/>
    <col min="7" max="10" width="4.7109375" style="3" customWidth="1"/>
    <col min="11" max="11" width="7.7109375" style="67" customWidth="1"/>
    <col min="12" max="12" width="5.28125" style="4" bestFit="1" customWidth="1"/>
    <col min="13" max="16384" width="11.421875" style="3" customWidth="1"/>
  </cols>
  <sheetData>
    <row r="1" spans="1:5" ht="70.5" customHeight="1">
      <c r="A1" s="23"/>
      <c r="B1" s="131" t="s">
        <v>86</v>
      </c>
      <c r="C1" s="131"/>
      <c r="D1" s="131"/>
      <c r="E1" s="131"/>
    </row>
    <row r="2" spans="1:5" ht="71.25" customHeight="1">
      <c r="A2" s="24"/>
      <c r="B2" s="132" t="s">
        <v>89</v>
      </c>
      <c r="C2" s="132"/>
      <c r="D2" s="109" t="s">
        <v>6</v>
      </c>
      <c r="E2" s="110" t="s">
        <v>70</v>
      </c>
    </row>
    <row r="3" spans="1:5" ht="43.5" customHeight="1">
      <c r="A3" s="105" t="s">
        <v>11</v>
      </c>
      <c r="B3" s="102" t="s">
        <v>143</v>
      </c>
      <c r="C3" s="106" t="s">
        <v>72</v>
      </c>
      <c r="D3" s="104">
        <v>77</v>
      </c>
      <c r="E3" s="77"/>
    </row>
    <row r="4" spans="1:5" ht="44.25">
      <c r="A4" s="105" t="s">
        <v>15</v>
      </c>
      <c r="B4" s="102" t="s">
        <v>146</v>
      </c>
      <c r="C4" s="106" t="s">
        <v>72</v>
      </c>
      <c r="D4" s="104">
        <v>75</v>
      </c>
      <c r="E4" s="77"/>
    </row>
    <row r="5" spans="1:5" ht="44.25">
      <c r="A5" s="105" t="s">
        <v>8</v>
      </c>
      <c r="B5" s="102" t="s">
        <v>135</v>
      </c>
      <c r="C5" s="106" t="s">
        <v>16</v>
      </c>
      <c r="D5" s="104">
        <v>75</v>
      </c>
      <c r="E5" s="77"/>
    </row>
    <row r="6" spans="1:5" ht="44.25">
      <c r="A6" s="105" t="s">
        <v>9</v>
      </c>
      <c r="B6" s="102" t="s">
        <v>122</v>
      </c>
      <c r="C6" s="106" t="s">
        <v>14</v>
      </c>
      <c r="D6" s="104">
        <v>75</v>
      </c>
      <c r="E6" s="77"/>
    </row>
    <row r="7" spans="1:5" ht="44.25">
      <c r="A7" s="105" t="s">
        <v>13</v>
      </c>
      <c r="B7" s="102" t="s">
        <v>157</v>
      </c>
      <c r="C7" s="106" t="s">
        <v>10</v>
      </c>
      <c r="D7" s="104">
        <v>75</v>
      </c>
      <c r="E7" s="77"/>
    </row>
    <row r="8" spans="1:5" ht="44.25">
      <c r="A8" s="105" t="s">
        <v>7</v>
      </c>
      <c r="B8" s="102" t="s">
        <v>61</v>
      </c>
      <c r="C8" s="106" t="s">
        <v>12</v>
      </c>
      <c r="D8" s="104">
        <v>74</v>
      </c>
      <c r="E8" s="77"/>
    </row>
    <row r="9" spans="1:5" ht="44.25">
      <c r="A9" s="105" t="s">
        <v>37</v>
      </c>
      <c r="B9" s="102" t="s">
        <v>59</v>
      </c>
      <c r="C9" s="106" t="s">
        <v>16</v>
      </c>
      <c r="D9" s="104">
        <v>74</v>
      </c>
      <c r="E9" s="77"/>
    </row>
    <row r="12" spans="1:12" ht="12.75">
      <c r="A12" s="112" t="s">
        <v>38</v>
      </c>
      <c r="B12" s="113" t="s">
        <v>21</v>
      </c>
      <c r="C12" s="113" t="s">
        <v>29</v>
      </c>
      <c r="D12" s="112" t="s">
        <v>33</v>
      </c>
      <c r="E12" s="112" t="s">
        <v>39</v>
      </c>
      <c r="F12" s="112" t="s">
        <v>40</v>
      </c>
      <c r="G12" s="112" t="s">
        <v>41</v>
      </c>
      <c r="H12" s="112" t="s">
        <v>42</v>
      </c>
      <c r="I12" s="112" t="s">
        <v>43</v>
      </c>
      <c r="J12" s="112" t="s">
        <v>44</v>
      </c>
      <c r="K12" s="67" t="s">
        <v>70</v>
      </c>
      <c r="L12" s="115" t="s">
        <v>91</v>
      </c>
    </row>
    <row r="13" spans="1:12" ht="12.75">
      <c r="A13" s="82">
        <f>Zollbaum!A6</f>
        <v>1</v>
      </c>
      <c r="B13" s="100" t="str">
        <f>Zollbaum!B6</f>
        <v>Siegfried Meier</v>
      </c>
      <c r="C13" s="80" t="str">
        <f>Zollbaum!C6</f>
        <v>Zollbaum-Wingst</v>
      </c>
      <c r="D13" s="82">
        <f>Zollbaum!N6</f>
        <v>77</v>
      </c>
      <c r="E13" s="82">
        <f>Zollbaum!I6</f>
        <v>50</v>
      </c>
      <c r="F13" s="82">
        <f>Zollbaum!M6</f>
        <v>27</v>
      </c>
      <c r="G13" s="82">
        <f>Zollbaum!O6</f>
        <v>6</v>
      </c>
      <c r="H13" s="82">
        <f>Zollbaum!P6</f>
        <v>1</v>
      </c>
      <c r="I13" s="82">
        <f>Zollbaum!Q6</f>
        <v>1</v>
      </c>
      <c r="J13" s="82">
        <f>Zollbaum!R6</f>
        <v>0</v>
      </c>
      <c r="L13" s="116" t="s">
        <v>11</v>
      </c>
    </row>
    <row r="14" spans="1:12" ht="12.75">
      <c r="A14" s="82">
        <f>Zollbaum!A7</f>
        <v>2</v>
      </c>
      <c r="B14" s="100" t="str">
        <f>Zollbaum!B7</f>
        <v>Heiko Brandt</v>
      </c>
      <c r="C14" s="80" t="str">
        <f>Zollbaum!C7</f>
        <v>Zollbaum-Wingst</v>
      </c>
      <c r="D14" s="82">
        <f>Zollbaum!N7</f>
        <v>75</v>
      </c>
      <c r="E14" s="82">
        <f>Zollbaum!I7</f>
        <v>46</v>
      </c>
      <c r="F14" s="82">
        <f>Zollbaum!M7</f>
        <v>29</v>
      </c>
      <c r="G14" s="82">
        <f>Zollbaum!O7</f>
        <v>4</v>
      </c>
      <c r="H14" s="82">
        <f>Zollbaum!P7</f>
        <v>3</v>
      </c>
      <c r="I14" s="82">
        <f>Zollbaum!Q7</f>
        <v>1</v>
      </c>
      <c r="J14" s="82">
        <f>Zollbaum!R7</f>
        <v>0</v>
      </c>
      <c r="L14" s="116" t="s">
        <v>15</v>
      </c>
    </row>
    <row r="15" spans="1:12" ht="12.75">
      <c r="A15" s="82">
        <f>Grift!A6</f>
        <v>1</v>
      </c>
      <c r="B15" s="100" t="str">
        <f>Grift!B6</f>
        <v>Daniel Lengenfelder</v>
      </c>
      <c r="C15" s="80" t="str">
        <f>Grift!C6</f>
        <v>Grift</v>
      </c>
      <c r="D15" s="82">
        <f>Grift!N6</f>
        <v>75</v>
      </c>
      <c r="E15" s="82">
        <f>Grift!I6</f>
        <v>47</v>
      </c>
      <c r="F15" s="82">
        <f>Grift!M6</f>
        <v>28</v>
      </c>
      <c r="G15" s="82">
        <f>Grift!O6</f>
        <v>4</v>
      </c>
      <c r="H15" s="82">
        <f>Grift!P6</f>
        <v>3</v>
      </c>
      <c r="I15" s="82">
        <f>Grift!Q6</f>
        <v>1</v>
      </c>
      <c r="J15" s="82">
        <f>Grift!R6</f>
        <v>0</v>
      </c>
      <c r="L15" s="116" t="s">
        <v>8</v>
      </c>
    </row>
    <row r="16" spans="1:12" ht="12.75">
      <c r="A16" s="82">
        <f>Westerhamm!A6</f>
        <v>1</v>
      </c>
      <c r="B16" s="100" t="str">
        <f>Westerhamm!B6</f>
        <v>Klaus v. d. Fecht</v>
      </c>
      <c r="C16" s="80" t="str">
        <f>Westerhamm!C6</f>
        <v>Westerhamm</v>
      </c>
      <c r="D16" s="82">
        <f>Westerhamm!N6</f>
        <v>75</v>
      </c>
      <c r="E16" s="82">
        <f>Westerhamm!I6</f>
        <v>47</v>
      </c>
      <c r="F16" s="82">
        <f>Westerhamm!M6</f>
        <v>28</v>
      </c>
      <c r="G16" s="82">
        <f>Westerhamm!O6</f>
        <v>3</v>
      </c>
      <c r="H16" s="82">
        <f>Westerhamm!P6</f>
        <v>5</v>
      </c>
      <c r="I16" s="82">
        <f>Westerhamm!Q6</f>
        <v>0</v>
      </c>
      <c r="J16" s="82">
        <f>Westerhamm!R6</f>
        <v>0</v>
      </c>
      <c r="L16" s="116" t="s">
        <v>9</v>
      </c>
    </row>
    <row r="17" spans="1:12" ht="12.75">
      <c r="A17" s="82">
        <f>Weißenmoor!A6</f>
        <v>1</v>
      </c>
      <c r="B17" s="100" t="str">
        <f>Weißenmoor!B6</f>
        <v>Wolfgang Görse</v>
      </c>
      <c r="C17" s="80" t="str">
        <f>Weißenmoor!C6</f>
        <v>Weißenmoor</v>
      </c>
      <c r="D17" s="82">
        <f>Weißenmoor!N6</f>
        <v>75</v>
      </c>
      <c r="E17" s="82">
        <f>Weißenmoor!I6</f>
        <v>48</v>
      </c>
      <c r="F17" s="82">
        <f>Weißenmoor!M6</f>
        <v>27</v>
      </c>
      <c r="G17" s="82">
        <f>Weißenmoor!O6</f>
        <v>5</v>
      </c>
      <c r="H17" s="82">
        <f>Weißenmoor!P6</f>
        <v>1</v>
      </c>
      <c r="I17" s="82">
        <f>Weißenmoor!Q6</f>
        <v>2</v>
      </c>
      <c r="J17" s="82">
        <f>Weißenmoor!R6</f>
        <v>0</v>
      </c>
      <c r="L17" s="116" t="s">
        <v>13</v>
      </c>
    </row>
    <row r="18" spans="1:12" ht="12.75">
      <c r="A18" s="82">
        <f>Dobrock!A6</f>
        <v>1</v>
      </c>
      <c r="B18" s="100" t="str">
        <f>Dobrock!B6</f>
        <v>Matthias Schütt</v>
      </c>
      <c r="C18" s="100" t="str">
        <f>Dobrock!C6</f>
        <v>Dobrock</v>
      </c>
      <c r="D18" s="82">
        <f>Dobrock!N6</f>
        <v>74</v>
      </c>
      <c r="E18" s="82">
        <f>Dobrock!I6</f>
        <v>47</v>
      </c>
      <c r="F18" s="82">
        <f>Dobrock!M6</f>
        <v>27</v>
      </c>
      <c r="G18" s="82">
        <f>Dobrock!O6</f>
        <v>4</v>
      </c>
      <c r="H18" s="82">
        <f>Dobrock!P6</f>
        <v>2</v>
      </c>
      <c r="I18" s="82">
        <f>Dobrock!Q6</f>
        <v>2</v>
      </c>
      <c r="J18" s="82">
        <f>Dobrock!R6</f>
        <v>0</v>
      </c>
      <c r="L18" s="116" t="s">
        <v>7</v>
      </c>
    </row>
    <row r="19" spans="1:12" ht="12.75">
      <c r="A19" s="82">
        <f>Grift!A7</f>
        <v>2</v>
      </c>
      <c r="B19" s="100" t="str">
        <f>Grift!B7</f>
        <v>Matthias Fick</v>
      </c>
      <c r="C19" s="80" t="str">
        <f>Grift!C7</f>
        <v>Grift</v>
      </c>
      <c r="D19" s="82">
        <f>Grift!N7</f>
        <v>74</v>
      </c>
      <c r="E19" s="82">
        <f>Grift!I7</f>
        <v>48</v>
      </c>
      <c r="F19" s="82">
        <f>Grift!M7</f>
        <v>26</v>
      </c>
      <c r="G19" s="82">
        <f>Grift!O7</f>
        <v>4</v>
      </c>
      <c r="H19" s="82">
        <f>Grift!P7</f>
        <v>2</v>
      </c>
      <c r="I19" s="82">
        <f>Grift!Q7</f>
        <v>2</v>
      </c>
      <c r="J19" s="82">
        <f>Grift!R7</f>
        <v>0</v>
      </c>
      <c r="L19" s="116" t="s">
        <v>37</v>
      </c>
    </row>
    <row r="20" spans="1:12" ht="12.75">
      <c r="A20" s="82">
        <f>Westerhamm!A7</f>
        <v>2</v>
      </c>
      <c r="B20" s="100" t="str">
        <f>Westerhamm!B7</f>
        <v>Kolja Lohmann</v>
      </c>
      <c r="C20" s="80" t="str">
        <f>Westerhamm!C7</f>
        <v>Westerhamm</v>
      </c>
      <c r="D20" s="82" t="b">
        <f>Westerhamm!N7</f>
        <v>0</v>
      </c>
      <c r="E20" s="82">
        <f>Westerhamm!I7</f>
        <v>44</v>
      </c>
      <c r="F20" s="82">
        <f>Westerhamm!M7</f>
        <v>29</v>
      </c>
      <c r="G20" s="82">
        <f>Westerhamm!O7</f>
        <v>4</v>
      </c>
      <c r="H20" s="82">
        <f>Westerhamm!P7</f>
        <v>2</v>
      </c>
      <c r="I20" s="82">
        <f>Westerhamm!Q7</f>
        <v>1</v>
      </c>
      <c r="J20" s="82">
        <f>Westerhamm!R7</f>
        <v>1</v>
      </c>
      <c r="L20" s="115" t="s">
        <v>92</v>
      </c>
    </row>
    <row r="21" spans="1:12" ht="12.75">
      <c r="A21" s="82">
        <f>Grift!A8</f>
        <v>3</v>
      </c>
      <c r="B21" s="100" t="str">
        <f>Grift!B8</f>
        <v>Olaf Schlobohm</v>
      </c>
      <c r="C21" s="80" t="str">
        <f>Grift!C8</f>
        <v>Grift</v>
      </c>
      <c r="D21" s="82">
        <f>Grift!N8</f>
        <v>73</v>
      </c>
      <c r="E21" s="82">
        <f>Grift!I8</f>
        <v>48</v>
      </c>
      <c r="F21" s="82">
        <f>Grift!M8</f>
        <v>25</v>
      </c>
      <c r="G21" s="82">
        <f>Grift!O8</f>
        <v>3</v>
      </c>
      <c r="H21" s="82">
        <f>Grift!P8</f>
        <v>3</v>
      </c>
      <c r="I21" s="82">
        <f>Grift!Q8</f>
        <v>2</v>
      </c>
      <c r="J21" s="82">
        <f>Grift!R8</f>
        <v>0</v>
      </c>
      <c r="L21" s="115" t="s">
        <v>93</v>
      </c>
    </row>
    <row r="22" spans="1:12" ht="12.75">
      <c r="A22" s="82">
        <f>Westerhamm!A8</f>
        <v>3</v>
      </c>
      <c r="B22" s="100" t="str">
        <f>Westerhamm!B8</f>
        <v>Marcel Meyer</v>
      </c>
      <c r="C22" s="80" t="str">
        <f>Westerhamm!C8</f>
        <v>Westerhamm</v>
      </c>
      <c r="D22" s="82">
        <f>Westerhamm!N8</f>
        <v>72</v>
      </c>
      <c r="E22" s="82">
        <f>Westerhamm!I8</f>
        <v>44</v>
      </c>
      <c r="F22" s="82">
        <f>Westerhamm!M8</f>
        <v>28</v>
      </c>
      <c r="G22" s="82">
        <f>Westerhamm!O8</f>
        <v>1</v>
      </c>
      <c r="H22" s="82">
        <f>Westerhamm!P8</f>
        <v>6</v>
      </c>
      <c r="I22" s="82">
        <f>Westerhamm!Q8</f>
        <v>1</v>
      </c>
      <c r="J22" s="82">
        <f>Westerhamm!R8</f>
        <v>0</v>
      </c>
      <c r="L22" s="115" t="s">
        <v>94</v>
      </c>
    </row>
    <row r="23" spans="1:12" ht="12.75">
      <c r="A23" s="82">
        <f>Zollbaum!A8</f>
        <v>3</v>
      </c>
      <c r="B23" s="100" t="str">
        <f>Zollbaum!B8</f>
        <v>Marco Krähling</v>
      </c>
      <c r="C23" s="80" t="str">
        <f>Zollbaum!C8</f>
        <v>Zollbaum-Wingst</v>
      </c>
      <c r="D23" s="82">
        <f>Zollbaum!N8</f>
        <v>72</v>
      </c>
      <c r="E23" s="82">
        <f>Zollbaum!I8</f>
        <v>46</v>
      </c>
      <c r="F23" s="82">
        <f>Zollbaum!M8</f>
        <v>26</v>
      </c>
      <c r="G23" s="82">
        <f>Zollbaum!O8</f>
        <v>4</v>
      </c>
      <c r="H23" s="82">
        <f>Zollbaum!P8</f>
        <v>2</v>
      </c>
      <c r="I23" s="82">
        <f>Zollbaum!Q8</f>
        <v>0</v>
      </c>
      <c r="J23" s="82">
        <f>Zollbaum!R8</f>
        <v>2</v>
      </c>
      <c r="L23" s="115" t="s">
        <v>95</v>
      </c>
    </row>
    <row r="24" spans="1:12" ht="12.75">
      <c r="A24" s="82">
        <f>Zollbaum!A9</f>
        <v>4</v>
      </c>
      <c r="B24" s="100" t="str">
        <f>Zollbaum!B9</f>
        <v>Kai Gründel</v>
      </c>
      <c r="C24" s="80" t="str">
        <f>Zollbaum!C9</f>
        <v>Zollbaum-Wingst</v>
      </c>
      <c r="D24" s="82">
        <f>Zollbaum!N9</f>
        <v>72</v>
      </c>
      <c r="E24" s="82">
        <f>Zollbaum!I9</f>
        <v>46</v>
      </c>
      <c r="F24" s="82">
        <f>Zollbaum!M9</f>
        <v>26</v>
      </c>
      <c r="G24" s="82">
        <f>Zollbaum!O9</f>
        <v>1</v>
      </c>
      <c r="H24" s="82">
        <f>Zollbaum!P9</f>
        <v>6</v>
      </c>
      <c r="I24" s="82">
        <f>Zollbaum!Q9</f>
        <v>1</v>
      </c>
      <c r="J24" s="82">
        <f>Zollbaum!R9</f>
        <v>0</v>
      </c>
      <c r="L24" s="115" t="s">
        <v>96</v>
      </c>
    </row>
    <row r="25" spans="1:12" ht="12.75">
      <c r="A25" s="82">
        <f>Weißenmoor!A7</f>
        <v>2</v>
      </c>
      <c r="B25" s="100" t="str">
        <f>Weißenmoor!B7</f>
        <v>Klaus Freudenthal</v>
      </c>
      <c r="C25" s="80" t="str">
        <f>Weißenmoor!C7</f>
        <v>Weißenmoor</v>
      </c>
      <c r="D25" s="82">
        <f>Weißenmoor!N7</f>
        <v>71</v>
      </c>
      <c r="E25" s="82">
        <f>Weißenmoor!I7</f>
        <v>44</v>
      </c>
      <c r="F25" s="82">
        <f>Weißenmoor!M7</f>
        <v>27</v>
      </c>
      <c r="G25" s="82">
        <f>Weißenmoor!O7</f>
        <v>1</v>
      </c>
      <c r="H25" s="82">
        <f>Weißenmoor!P7</f>
        <v>5</v>
      </c>
      <c r="I25" s="82">
        <f>Weißenmoor!Q7</f>
        <v>2</v>
      </c>
      <c r="J25" s="82">
        <f>Weißenmoor!R7</f>
        <v>0</v>
      </c>
      <c r="L25" s="115" t="s">
        <v>97</v>
      </c>
    </row>
    <row r="26" spans="1:12" ht="12.75">
      <c r="A26" s="82">
        <f>Dobrock!A7</f>
        <v>2</v>
      </c>
      <c r="B26" s="100" t="str">
        <f>Dobrock!B7</f>
        <v>Maurice Lafrenz</v>
      </c>
      <c r="C26" s="100" t="str">
        <f>Dobrock!C7</f>
        <v>Dobrock</v>
      </c>
      <c r="D26" s="82">
        <f>Dobrock!N7</f>
        <v>71</v>
      </c>
      <c r="E26" s="82">
        <f>Dobrock!I7</f>
        <v>45</v>
      </c>
      <c r="F26" s="82">
        <f>Dobrock!M7</f>
        <v>26</v>
      </c>
      <c r="G26" s="82">
        <f>Dobrock!O7</f>
        <v>2</v>
      </c>
      <c r="H26" s="82">
        <f>Dobrock!P7</f>
        <v>3</v>
      </c>
      <c r="I26" s="82">
        <f>Dobrock!Q7</f>
        <v>3</v>
      </c>
      <c r="J26" s="82">
        <f>Dobrock!R7</f>
        <v>0</v>
      </c>
      <c r="L26" s="115" t="s">
        <v>98</v>
      </c>
    </row>
    <row r="27" spans="1:12" ht="12.75">
      <c r="A27" s="82">
        <f>Grift!A10</f>
        <v>5</v>
      </c>
      <c r="B27" s="100" t="str">
        <f>Grift!B10</f>
        <v>Holger Schlobohm</v>
      </c>
      <c r="C27" s="80" t="str">
        <f>Grift!C10</f>
        <v>Grift</v>
      </c>
      <c r="D27" s="82">
        <f>Grift!N10</f>
        <v>71</v>
      </c>
      <c r="E27" s="82">
        <f>Grift!I10</f>
        <v>46</v>
      </c>
      <c r="F27" s="82">
        <f>Grift!M10</f>
        <v>25</v>
      </c>
      <c r="G27" s="82">
        <f>Grift!O10</f>
        <v>2</v>
      </c>
      <c r="H27" s="82">
        <f>Grift!P10</f>
        <v>4</v>
      </c>
      <c r="I27" s="82">
        <f>Grift!Q10</f>
        <v>1</v>
      </c>
      <c r="J27" s="82">
        <f>Grift!R10</f>
        <v>1</v>
      </c>
      <c r="L27" s="115" t="s">
        <v>99</v>
      </c>
    </row>
    <row r="28" spans="1:12" ht="12.75">
      <c r="A28" s="82">
        <f>Grift!A9</f>
        <v>4</v>
      </c>
      <c r="B28" s="100" t="str">
        <f>Grift!B9</f>
        <v>Jens Schütt</v>
      </c>
      <c r="C28" s="100" t="str">
        <f>Grift!C9</f>
        <v>Grift</v>
      </c>
      <c r="D28" s="82">
        <f>Grift!N9</f>
        <v>71</v>
      </c>
      <c r="E28" s="82">
        <f>Grift!I9</f>
        <v>48</v>
      </c>
      <c r="F28" s="82">
        <f>Grift!M9</f>
        <v>23</v>
      </c>
      <c r="G28" s="82">
        <f>Grift!O9</f>
        <v>3</v>
      </c>
      <c r="H28" s="82">
        <f>Grift!P9</f>
        <v>2</v>
      </c>
      <c r="I28" s="82">
        <f>Grift!Q9</f>
        <v>2</v>
      </c>
      <c r="J28" s="82">
        <f>Grift!R9</f>
        <v>1</v>
      </c>
      <c r="L28" s="115" t="s">
        <v>100</v>
      </c>
    </row>
    <row r="29" spans="1:12" ht="12.75">
      <c r="A29" s="82">
        <f>Westerhamm!A10</f>
        <v>5</v>
      </c>
      <c r="B29" s="100" t="str">
        <f>Westerhamm!B10</f>
        <v>Oliver Fick</v>
      </c>
      <c r="C29" s="80" t="str">
        <f>Westerhamm!C10</f>
        <v>Westerhamm</v>
      </c>
      <c r="D29" s="82">
        <f>Westerhamm!N10</f>
        <v>70</v>
      </c>
      <c r="E29" s="82">
        <f>Westerhamm!I10</f>
        <v>45</v>
      </c>
      <c r="F29" s="82">
        <f>Westerhamm!M10</f>
        <v>25</v>
      </c>
      <c r="G29" s="82">
        <f>Westerhamm!O10</f>
        <v>1</v>
      </c>
      <c r="H29" s="82">
        <f>Westerhamm!P10</f>
        <v>4</v>
      </c>
      <c r="I29" s="82">
        <f>Westerhamm!Q10</f>
        <v>3</v>
      </c>
      <c r="J29" s="82">
        <f>Westerhamm!R10</f>
        <v>0</v>
      </c>
      <c r="L29" s="115" t="s">
        <v>101</v>
      </c>
    </row>
    <row r="30" spans="1:12" ht="12.75">
      <c r="A30" s="82">
        <f>Weißenmoor!A8</f>
        <v>3</v>
      </c>
      <c r="B30" s="100" t="str">
        <f>Weißenmoor!B8</f>
        <v>Claus König</v>
      </c>
      <c r="C30" s="80" t="str">
        <f>Weißenmoor!C8</f>
        <v>Weißenmoor</v>
      </c>
      <c r="D30" s="82">
        <f>Weißenmoor!N8</f>
        <v>70</v>
      </c>
      <c r="E30" s="82">
        <f>Weißenmoor!I8</f>
        <v>45</v>
      </c>
      <c r="F30" s="82">
        <f>Weißenmoor!M8</f>
        <v>25</v>
      </c>
      <c r="G30" s="82">
        <f>Weißenmoor!O8</f>
        <v>2</v>
      </c>
      <c r="H30" s="82">
        <f>Weißenmoor!P8</f>
        <v>3</v>
      </c>
      <c r="I30" s="82">
        <f>Weißenmoor!Q8</f>
        <v>2</v>
      </c>
      <c r="J30" s="82">
        <f>Weißenmoor!R8</f>
        <v>1</v>
      </c>
      <c r="L30" s="115" t="s">
        <v>102</v>
      </c>
    </row>
    <row r="31" spans="1:12" ht="12.75">
      <c r="A31" s="82">
        <f>Westerhamm!A9</f>
        <v>4</v>
      </c>
      <c r="B31" s="100" t="str">
        <f>Westerhamm!B9</f>
        <v>Peter Fick</v>
      </c>
      <c r="C31" s="80" t="str">
        <f>Westerhamm!C9</f>
        <v>Westerhamm</v>
      </c>
      <c r="D31" s="82">
        <f>Westerhamm!N9</f>
        <v>70</v>
      </c>
      <c r="E31" s="82">
        <f>Westerhamm!I9</f>
        <v>46</v>
      </c>
      <c r="F31" s="82">
        <f>Westerhamm!M9</f>
        <v>24</v>
      </c>
      <c r="G31" s="82">
        <f>Westerhamm!O9</f>
        <v>1</v>
      </c>
      <c r="H31" s="82">
        <f>Westerhamm!P9</f>
        <v>5</v>
      </c>
      <c r="I31" s="82">
        <f>Westerhamm!Q9</f>
        <v>1</v>
      </c>
      <c r="J31" s="82">
        <f>Westerhamm!R9</f>
        <v>1</v>
      </c>
      <c r="L31" s="115" t="s">
        <v>103</v>
      </c>
    </row>
    <row r="32" spans="1:12" ht="12.75">
      <c r="A32" s="82">
        <f>Zollbaum!A10</f>
        <v>5</v>
      </c>
      <c r="B32" s="100" t="str">
        <f>Zollbaum!B10</f>
        <v>Jan Kohrs</v>
      </c>
      <c r="C32" s="80" t="str">
        <f>Zollbaum!C10</f>
        <v>Zollbaum-Wingst</v>
      </c>
      <c r="D32" s="82">
        <f>Zollbaum!N10</f>
        <v>70</v>
      </c>
      <c r="E32" s="82">
        <f>Zollbaum!I10</f>
        <v>47</v>
      </c>
      <c r="F32" s="82">
        <f>Zollbaum!M10</f>
        <v>23</v>
      </c>
      <c r="G32" s="82">
        <f>Zollbaum!O10</f>
        <v>3</v>
      </c>
      <c r="H32" s="82">
        <f>Zollbaum!P10</f>
        <v>3</v>
      </c>
      <c r="I32" s="82">
        <f>Zollbaum!Q10</f>
        <v>0</v>
      </c>
      <c r="J32" s="82">
        <f>Zollbaum!R10</f>
        <v>1</v>
      </c>
      <c r="L32" s="115" t="s">
        <v>104</v>
      </c>
    </row>
    <row r="33" spans="1:12" ht="12.75">
      <c r="A33" s="82">
        <f>Dobrock!A8</f>
        <v>3</v>
      </c>
      <c r="B33" s="100" t="str">
        <f>Dobrock!B8</f>
        <v>Friedhelm Söhl</v>
      </c>
      <c r="C33" s="100" t="str">
        <f>Dobrock!C8</f>
        <v>Dobrock</v>
      </c>
      <c r="D33" s="82">
        <f>Dobrock!N8</f>
        <v>69</v>
      </c>
      <c r="E33" s="82">
        <f>Dobrock!I8</f>
        <v>48</v>
      </c>
      <c r="F33" s="82">
        <f>Dobrock!M8</f>
        <v>21</v>
      </c>
      <c r="G33" s="82">
        <f>Dobrock!O8</f>
        <v>3</v>
      </c>
      <c r="H33" s="82">
        <f>Dobrock!P8</f>
        <v>2</v>
      </c>
      <c r="I33" s="82">
        <f>Dobrock!Q8</f>
        <v>2</v>
      </c>
      <c r="J33" s="82">
        <f>Dobrock!R8</f>
        <v>0</v>
      </c>
      <c r="L33" s="115" t="s">
        <v>105</v>
      </c>
    </row>
    <row r="34" spans="1:12" ht="12.75">
      <c r="A34" s="82">
        <f>Dobrock!A9</f>
        <v>4</v>
      </c>
      <c r="B34" s="100" t="str">
        <f>Dobrock!B9</f>
        <v>Manfred Schütt</v>
      </c>
      <c r="C34" s="100" t="str">
        <f>Dobrock!C9</f>
        <v>Dobrock</v>
      </c>
      <c r="D34" s="82">
        <f>Dobrock!N9</f>
        <v>68</v>
      </c>
      <c r="E34" s="82">
        <f>Dobrock!I9</f>
        <v>46</v>
      </c>
      <c r="F34" s="82">
        <f>Dobrock!M9</f>
        <v>22</v>
      </c>
      <c r="G34" s="82">
        <f>Dobrock!O9</f>
        <v>1</v>
      </c>
      <c r="H34" s="82">
        <f>Dobrock!P9</f>
        <v>4</v>
      </c>
      <c r="I34" s="82">
        <f>Dobrock!Q9</f>
        <v>1</v>
      </c>
      <c r="J34" s="82">
        <f>Dobrock!R9</f>
        <v>2</v>
      </c>
      <c r="L34" s="115" t="s">
        <v>106</v>
      </c>
    </row>
    <row r="35" spans="1:12" ht="12.75">
      <c r="A35" s="82">
        <f>Dobrock!A10</f>
        <v>5</v>
      </c>
      <c r="B35" s="100" t="str">
        <f>Dobrock!B10</f>
        <v>Kai Steffens</v>
      </c>
      <c r="C35" s="100" t="str">
        <f>Dobrock!C10</f>
        <v>Dobrock</v>
      </c>
      <c r="D35" s="82">
        <f>Dobrock!N10</f>
        <v>68</v>
      </c>
      <c r="E35" s="82">
        <f>Dobrock!I10</f>
        <v>48</v>
      </c>
      <c r="F35" s="82">
        <f>Dobrock!M10</f>
        <v>20</v>
      </c>
      <c r="G35" s="82">
        <f>Dobrock!O10</f>
        <v>3</v>
      </c>
      <c r="H35" s="82">
        <f>Dobrock!P10</f>
        <v>2</v>
      </c>
      <c r="I35" s="82">
        <f>Dobrock!Q10</f>
        <v>1</v>
      </c>
      <c r="J35" s="82">
        <f>Dobrock!R10</f>
        <v>0</v>
      </c>
      <c r="L35" s="115" t="s">
        <v>107</v>
      </c>
    </row>
    <row r="36" spans="1:12" ht="12.75">
      <c r="A36" s="82">
        <f>Weißenmoor!A9</f>
        <v>4</v>
      </c>
      <c r="B36" s="100" t="str">
        <f>Weißenmoor!B9</f>
        <v>Bernd Kreschinski</v>
      </c>
      <c r="C36" s="80" t="str">
        <f>Weißenmoor!C9</f>
        <v>Weißenmoor</v>
      </c>
      <c r="D36" s="82">
        <f>Weißenmoor!N9</f>
        <v>67</v>
      </c>
      <c r="E36" s="82">
        <f>Weißenmoor!I9</f>
        <v>45</v>
      </c>
      <c r="F36" s="82">
        <f>Weißenmoor!M9</f>
        <v>22</v>
      </c>
      <c r="G36" s="82">
        <f>Weißenmoor!O9</f>
        <v>2</v>
      </c>
      <c r="H36" s="82">
        <f>Weißenmoor!P9</f>
        <v>1</v>
      </c>
      <c r="I36" s="82">
        <f>Weißenmoor!Q9</f>
        <v>4</v>
      </c>
      <c r="J36" s="82">
        <f>Weißenmoor!R9</f>
        <v>0</v>
      </c>
      <c r="L36" s="115" t="s">
        <v>108</v>
      </c>
    </row>
    <row r="37" spans="1:12" ht="12.75">
      <c r="A37" s="82">
        <f>Weißenmoor!A10</f>
        <v>5</v>
      </c>
      <c r="B37" s="100" t="str">
        <f>Weißenmoor!B10</f>
        <v>Finn Schmidt</v>
      </c>
      <c r="C37" s="80" t="str">
        <f>Weißenmoor!C10</f>
        <v>Weißenmoor</v>
      </c>
      <c r="D37" s="82">
        <f>Weißenmoor!N10</f>
        <v>67</v>
      </c>
      <c r="E37" s="82">
        <f>Weißenmoor!I10</f>
        <v>45</v>
      </c>
      <c r="F37" s="82">
        <f>Weißenmoor!M10</f>
        <v>22</v>
      </c>
      <c r="G37" s="82">
        <f>Weißenmoor!O10</f>
        <v>1</v>
      </c>
      <c r="H37" s="82">
        <f>Weißenmoor!P10</f>
        <v>4</v>
      </c>
      <c r="I37" s="82">
        <f>Weißenmoor!Q10</f>
        <v>2</v>
      </c>
      <c r="J37" s="82">
        <f>Weißenmoor!R10</f>
        <v>0</v>
      </c>
      <c r="L37" s="115" t="s">
        <v>109</v>
      </c>
    </row>
    <row r="40" spans="1:2" ht="12.75">
      <c r="A40" s="114" t="s">
        <v>110</v>
      </c>
      <c r="B40" s="114" t="s">
        <v>112</v>
      </c>
    </row>
    <row r="41" ht="12.75">
      <c r="B41" s="114" t="s">
        <v>111</v>
      </c>
    </row>
    <row r="42" ht="12.75">
      <c r="B42" s="114" t="s">
        <v>113</v>
      </c>
    </row>
  </sheetData>
  <sheetProtection/>
  <mergeCells count="2">
    <mergeCell ref="B1:E1"/>
    <mergeCell ref="B2:C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Footer>&amp;L&amp;D</oddFooter>
  </headerFooter>
  <legacyDrawing r:id="rId2"/>
  <oleObjects>
    <oleObject progId="Paint.Picture" shapeId="179017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L36"/>
  <sheetViews>
    <sheetView showGridLines="0" zoomScalePageLayoutView="0" workbookViewId="0" topLeftCell="A1">
      <selection activeCell="C4" sqref="C4"/>
    </sheetView>
  </sheetViews>
  <sheetFormatPr defaultColWidth="11.421875" defaultRowHeight="12.75"/>
  <cols>
    <col min="1" max="1" width="10.421875" style="3" customWidth="1"/>
    <col min="2" max="2" width="33.7109375" style="3" bestFit="1" customWidth="1"/>
    <col min="3" max="3" width="27.00390625" style="3" customWidth="1"/>
    <col min="4" max="4" width="10.00390625" style="3" customWidth="1"/>
    <col min="5" max="6" width="9.7109375" style="3" customWidth="1"/>
    <col min="7" max="10" width="4.7109375" style="3" customWidth="1"/>
    <col min="11" max="11" width="7.7109375" style="3" customWidth="1"/>
    <col min="12" max="12" width="5.28125" style="4" bestFit="1" customWidth="1"/>
    <col min="13" max="16384" width="11.421875" style="3" customWidth="1"/>
  </cols>
  <sheetData>
    <row r="1" spans="1:5" ht="70.5" customHeight="1">
      <c r="A1" s="19"/>
      <c r="B1" s="131" t="s">
        <v>86</v>
      </c>
      <c r="C1" s="131"/>
      <c r="D1" s="131"/>
      <c r="E1" s="131"/>
    </row>
    <row r="2" spans="1:5" ht="71.25" customHeight="1">
      <c r="A2" s="24"/>
      <c r="B2" s="132" t="s">
        <v>88</v>
      </c>
      <c r="C2" s="132"/>
      <c r="D2" s="108" t="s">
        <v>6</v>
      </c>
      <c r="E2" s="33" t="s">
        <v>70</v>
      </c>
    </row>
    <row r="3" spans="1:5" ht="43.5" customHeight="1">
      <c r="A3" s="105" t="s">
        <v>11</v>
      </c>
      <c r="B3" s="102" t="s">
        <v>148</v>
      </c>
      <c r="C3" s="106" t="s">
        <v>72</v>
      </c>
      <c r="D3" s="104">
        <v>80</v>
      </c>
      <c r="E3" s="107">
        <v>29</v>
      </c>
    </row>
    <row r="4" spans="1:5" ht="44.25">
      <c r="A4" s="105" t="s">
        <v>15</v>
      </c>
      <c r="B4" s="102" t="s">
        <v>139</v>
      </c>
      <c r="C4" s="106" t="s">
        <v>16</v>
      </c>
      <c r="D4" s="104">
        <v>80</v>
      </c>
      <c r="E4" s="77">
        <v>22</v>
      </c>
    </row>
    <row r="5" spans="1:5" ht="44.25">
      <c r="A5" s="105" t="s">
        <v>8</v>
      </c>
      <c r="B5" s="102" t="s">
        <v>149</v>
      </c>
      <c r="C5" s="106" t="s">
        <v>72</v>
      </c>
      <c r="D5" s="104">
        <v>79</v>
      </c>
      <c r="E5" s="77">
        <v>50</v>
      </c>
    </row>
    <row r="6" spans="1:5" ht="44.25">
      <c r="A6" s="105" t="s">
        <v>9</v>
      </c>
      <c r="B6" s="102" t="s">
        <v>147</v>
      </c>
      <c r="C6" s="106" t="s">
        <v>72</v>
      </c>
      <c r="D6" s="104">
        <v>79</v>
      </c>
      <c r="E6" s="77">
        <v>49</v>
      </c>
    </row>
    <row r="7" spans="1:5" ht="44.25">
      <c r="A7" s="105" t="s">
        <v>13</v>
      </c>
      <c r="B7" s="102" t="s">
        <v>117</v>
      </c>
      <c r="C7" s="106" t="s">
        <v>12</v>
      </c>
      <c r="D7" s="104">
        <v>79</v>
      </c>
      <c r="E7" s="77">
        <v>48</v>
      </c>
    </row>
    <row r="10" spans="1:12" s="52" customFormat="1" ht="12.75">
      <c r="A10" s="112" t="s">
        <v>38</v>
      </c>
      <c r="B10" s="113" t="s">
        <v>21</v>
      </c>
      <c r="C10" s="113" t="s">
        <v>29</v>
      </c>
      <c r="D10" s="112" t="s">
        <v>33</v>
      </c>
      <c r="E10" s="112" t="s">
        <v>39</v>
      </c>
      <c r="F10" s="112" t="s">
        <v>40</v>
      </c>
      <c r="G10" s="112" t="s">
        <v>41</v>
      </c>
      <c r="H10" s="112" t="s">
        <v>42</v>
      </c>
      <c r="I10" s="112" t="s">
        <v>43</v>
      </c>
      <c r="J10" s="112" t="s">
        <v>44</v>
      </c>
      <c r="K10" s="67" t="s">
        <v>70</v>
      </c>
      <c r="L10" s="115" t="s">
        <v>91</v>
      </c>
    </row>
    <row r="11" spans="1:12" s="52" customFormat="1" ht="12.75">
      <c r="A11" s="82">
        <f>Zollbaum!A19</f>
        <v>1</v>
      </c>
      <c r="B11" s="100" t="str">
        <f>Zollbaum!B19</f>
        <v>Irene Semken</v>
      </c>
      <c r="C11" s="80" t="str">
        <f>Zollbaum!C19</f>
        <v>Zollbaum-Wingst</v>
      </c>
      <c r="D11" s="82">
        <f>Zollbaum!N19</f>
        <v>80</v>
      </c>
      <c r="E11" s="82">
        <f>Zollbaum!I19</f>
        <v>50</v>
      </c>
      <c r="F11" s="82">
        <f>Zollbaum!M19</f>
        <v>30</v>
      </c>
      <c r="G11" s="82">
        <f>Zollbaum!O19</f>
        <v>8</v>
      </c>
      <c r="H11" s="82">
        <f>Zollbaum!P19</f>
        <v>0</v>
      </c>
      <c r="I11" s="82">
        <f>Zollbaum!Q19</f>
        <v>0</v>
      </c>
      <c r="J11" s="82">
        <f>Zollbaum!R19</f>
        <v>0</v>
      </c>
      <c r="K11" s="67">
        <v>29</v>
      </c>
      <c r="L11" s="116" t="s">
        <v>11</v>
      </c>
    </row>
    <row r="12" spans="1:12" s="52" customFormat="1" ht="12.75">
      <c r="A12" s="82">
        <f>Grift!A19</f>
        <v>1</v>
      </c>
      <c r="B12" s="100" t="str">
        <f>Grift!B19</f>
        <v>Michaela Thiele</v>
      </c>
      <c r="C12" s="80" t="str">
        <f>Grift!C19</f>
        <v>Grift</v>
      </c>
      <c r="D12" s="82">
        <f>Grift!N19</f>
        <v>80</v>
      </c>
      <c r="E12" s="82">
        <f>Grift!I19</f>
        <v>50</v>
      </c>
      <c r="F12" s="82">
        <f>Grift!M19</f>
        <v>30</v>
      </c>
      <c r="G12" s="82">
        <f>Grift!O19</f>
        <v>8</v>
      </c>
      <c r="H12" s="82">
        <f>Grift!P19</f>
        <v>0</v>
      </c>
      <c r="I12" s="82">
        <f>Grift!Q19</f>
        <v>0</v>
      </c>
      <c r="J12" s="82">
        <f>Grift!R19</f>
        <v>0</v>
      </c>
      <c r="K12" s="67">
        <v>22</v>
      </c>
      <c r="L12" s="116" t="s">
        <v>15</v>
      </c>
    </row>
    <row r="13" spans="1:12" s="52" customFormat="1" ht="12.75">
      <c r="A13" s="82">
        <f>Zollbaum!A20</f>
        <v>2</v>
      </c>
      <c r="B13" s="100" t="str">
        <f>Zollbaum!B20</f>
        <v>Hilke Brandt</v>
      </c>
      <c r="C13" s="80" t="str">
        <f>Zollbaum!C20</f>
        <v>Zollbaum-Wingst</v>
      </c>
      <c r="D13" s="82">
        <f>Zollbaum!N20</f>
        <v>79</v>
      </c>
      <c r="E13" s="82">
        <f>Zollbaum!I20</f>
        <v>50</v>
      </c>
      <c r="F13" s="82">
        <f>Zollbaum!M20</f>
        <v>29</v>
      </c>
      <c r="G13" s="82">
        <f>Zollbaum!O20</f>
        <v>7</v>
      </c>
      <c r="H13" s="82">
        <f>Zollbaum!P20</f>
        <v>1</v>
      </c>
      <c r="I13" s="82">
        <f>Zollbaum!Q20</f>
        <v>0</v>
      </c>
      <c r="J13" s="82">
        <f>Zollbaum!R20</f>
        <v>0</v>
      </c>
      <c r="K13" s="67">
        <v>50</v>
      </c>
      <c r="L13" s="116" t="s">
        <v>8</v>
      </c>
    </row>
    <row r="14" spans="1:12" s="52" customFormat="1" ht="12.75">
      <c r="A14" s="82">
        <f>Zollbaum!A21</f>
        <v>3</v>
      </c>
      <c r="B14" s="100" t="str">
        <f>Zollbaum!B21</f>
        <v>Iris Brandt (Osten)</v>
      </c>
      <c r="C14" s="80" t="str">
        <f>Zollbaum!C21</f>
        <v>Zollbaum-Wingst</v>
      </c>
      <c r="D14" s="82">
        <f>Zollbaum!N21</f>
        <v>79</v>
      </c>
      <c r="E14" s="82">
        <f>Zollbaum!I21</f>
        <v>50</v>
      </c>
      <c r="F14" s="82">
        <f>Zollbaum!M21</f>
        <v>29</v>
      </c>
      <c r="G14" s="82">
        <f>Zollbaum!O21</f>
        <v>7</v>
      </c>
      <c r="H14" s="82">
        <f>Zollbaum!P21</f>
        <v>1</v>
      </c>
      <c r="I14" s="82">
        <f>Zollbaum!Q21</f>
        <v>0</v>
      </c>
      <c r="J14" s="82">
        <f>Zollbaum!R21</f>
        <v>0</v>
      </c>
      <c r="K14" s="67">
        <v>49</v>
      </c>
      <c r="L14" s="116" t="s">
        <v>9</v>
      </c>
    </row>
    <row r="15" spans="1:12" s="52" customFormat="1" ht="12.75">
      <c r="A15" s="82">
        <f>Dobrock!A20</f>
        <v>1</v>
      </c>
      <c r="B15" s="100" t="str">
        <f>Dobrock!B20</f>
        <v>Yvonne Steffens</v>
      </c>
      <c r="C15" s="80" t="str">
        <f>Dobrock!C20</f>
        <v>Dobrock</v>
      </c>
      <c r="D15" s="82">
        <f>Dobrock!N20</f>
        <v>79</v>
      </c>
      <c r="E15" s="82">
        <f>Dobrock!I20</f>
        <v>50</v>
      </c>
      <c r="F15" s="82">
        <f>Dobrock!M20</f>
        <v>29</v>
      </c>
      <c r="G15" s="82">
        <f>Dobrock!O20</f>
        <v>7</v>
      </c>
      <c r="H15" s="82">
        <f>Dobrock!P20</f>
        <v>1</v>
      </c>
      <c r="I15" s="82">
        <f>Dobrock!Q20</f>
        <v>0</v>
      </c>
      <c r="J15" s="82">
        <f>Dobrock!R20</f>
        <v>0</v>
      </c>
      <c r="K15" s="67">
        <v>48</v>
      </c>
      <c r="L15" s="116" t="s">
        <v>13</v>
      </c>
    </row>
    <row r="16" spans="1:12" s="52" customFormat="1" ht="12.75">
      <c r="A16" s="82">
        <f>Dobrock!A19</f>
        <v>1</v>
      </c>
      <c r="B16" s="100" t="str">
        <f>Dobrock!B19</f>
        <v>Brigitte Steffens</v>
      </c>
      <c r="C16" s="80" t="str">
        <f>Dobrock!C19</f>
        <v>Dobrock</v>
      </c>
      <c r="D16" s="82">
        <f>Dobrock!N19</f>
        <v>79</v>
      </c>
      <c r="E16" s="82">
        <f>Dobrock!I19</f>
        <v>50</v>
      </c>
      <c r="F16" s="82">
        <f>Dobrock!M19</f>
        <v>29</v>
      </c>
      <c r="G16" s="82">
        <f>Dobrock!O19</f>
        <v>7</v>
      </c>
      <c r="H16" s="82">
        <f>Dobrock!P19</f>
        <v>1</v>
      </c>
      <c r="I16" s="82">
        <f>Dobrock!Q19</f>
        <v>0</v>
      </c>
      <c r="J16" s="82">
        <f>Dobrock!R19</f>
        <v>0</v>
      </c>
      <c r="K16" s="67">
        <v>29</v>
      </c>
      <c r="L16" s="115" t="s">
        <v>7</v>
      </c>
    </row>
    <row r="17" spans="1:12" s="52" customFormat="1" ht="12.75">
      <c r="A17" s="82">
        <f>Westerhamm!A19</f>
        <v>1</v>
      </c>
      <c r="B17" s="100" t="str">
        <f>Westerhamm!B19</f>
        <v>Monika Mangels</v>
      </c>
      <c r="C17" s="80" t="str">
        <f>Westerhamm!C19</f>
        <v>Westerhamm</v>
      </c>
      <c r="D17" s="82">
        <f>Westerhamm!N19</f>
        <v>78</v>
      </c>
      <c r="E17" s="82">
        <f>Westerhamm!I19</f>
        <v>49</v>
      </c>
      <c r="F17" s="82">
        <f>Westerhamm!M19</f>
        <v>29</v>
      </c>
      <c r="G17" s="82">
        <f>Westerhamm!O19</f>
        <v>6</v>
      </c>
      <c r="H17" s="82">
        <f>Westerhamm!P19</f>
        <v>2</v>
      </c>
      <c r="I17" s="82">
        <f>Westerhamm!Q19</f>
        <v>0</v>
      </c>
      <c r="J17" s="82">
        <f>Westerhamm!R19</f>
        <v>0</v>
      </c>
      <c r="K17" s="67"/>
      <c r="L17" s="115" t="s">
        <v>37</v>
      </c>
    </row>
    <row r="18" spans="1:12" s="52" customFormat="1" ht="12.75">
      <c r="A18" s="82">
        <f>Grift!A20</f>
        <v>2</v>
      </c>
      <c r="B18" s="100" t="str">
        <f>Grift!B20</f>
        <v>Kirsten Drossner</v>
      </c>
      <c r="C18" s="80" t="str">
        <f>Grift!C20</f>
        <v>Grift</v>
      </c>
      <c r="D18" s="82">
        <f>Grift!N20</f>
        <v>78</v>
      </c>
      <c r="E18" s="82">
        <f>Grift!I20</f>
        <v>50</v>
      </c>
      <c r="F18" s="82">
        <f>Grift!M20</f>
        <v>28</v>
      </c>
      <c r="G18" s="82">
        <f>Grift!O20</f>
        <v>6</v>
      </c>
      <c r="H18" s="82">
        <f>Grift!P20</f>
        <v>2</v>
      </c>
      <c r="I18" s="82">
        <f>Grift!Q20</f>
        <v>0</v>
      </c>
      <c r="J18" s="82">
        <f>Grift!R20</f>
        <v>0</v>
      </c>
      <c r="K18" s="67"/>
      <c r="L18" s="115" t="s">
        <v>92</v>
      </c>
    </row>
    <row r="19" spans="1:12" s="52" customFormat="1" ht="12.75">
      <c r="A19" s="82">
        <f>Zollbaum!A22</f>
        <v>4</v>
      </c>
      <c r="B19" s="100" t="str">
        <f>Zollbaum!B22</f>
        <v>Petra Vagts</v>
      </c>
      <c r="C19" s="80" t="str">
        <f>Zollbaum!C22</f>
        <v>Zollbaum-Wingst</v>
      </c>
      <c r="D19" s="82">
        <f>Zollbaum!N22</f>
        <v>78</v>
      </c>
      <c r="E19" s="82">
        <f>Zollbaum!I22</f>
        <v>50</v>
      </c>
      <c r="F19" s="82">
        <f>Zollbaum!M22</f>
        <v>28</v>
      </c>
      <c r="G19" s="82">
        <f>Zollbaum!O22</f>
        <v>7</v>
      </c>
      <c r="H19" s="82">
        <f>Zollbaum!P22</f>
        <v>0</v>
      </c>
      <c r="I19" s="82">
        <f>Zollbaum!Q22</f>
        <v>1</v>
      </c>
      <c r="J19" s="82">
        <f>Zollbaum!R22</f>
        <v>0</v>
      </c>
      <c r="K19" s="67"/>
      <c r="L19" s="115" t="s">
        <v>93</v>
      </c>
    </row>
    <row r="20" spans="1:12" s="52" customFormat="1" ht="12.75">
      <c r="A20" s="82">
        <f>Westerhamm!A20</f>
        <v>2</v>
      </c>
      <c r="B20" s="100" t="str">
        <f>Westerhamm!B20</f>
        <v>Sandra Fick</v>
      </c>
      <c r="C20" s="80" t="str">
        <f>Westerhamm!C20</f>
        <v>Westerhamm</v>
      </c>
      <c r="D20" s="82">
        <f>Westerhamm!N20</f>
        <v>78</v>
      </c>
      <c r="E20" s="82">
        <f>Westerhamm!I20</f>
        <v>50</v>
      </c>
      <c r="F20" s="82">
        <f>Westerhamm!M20</f>
        <v>28</v>
      </c>
      <c r="G20" s="82">
        <f>Westerhamm!O20</f>
        <v>7</v>
      </c>
      <c r="H20" s="82">
        <f>Westerhamm!P20</f>
        <v>0</v>
      </c>
      <c r="I20" s="82">
        <f>Westerhamm!Q20</f>
        <v>1</v>
      </c>
      <c r="J20" s="82">
        <f>Westerhamm!R20</f>
        <v>0</v>
      </c>
      <c r="K20" s="67"/>
      <c r="L20" s="115" t="s">
        <v>94</v>
      </c>
    </row>
    <row r="21" spans="1:12" s="52" customFormat="1" ht="12.75">
      <c r="A21" s="82">
        <f>Grift!A21</f>
        <v>3</v>
      </c>
      <c r="B21" s="100" t="str">
        <f>Grift!B21</f>
        <v>Daniela Fastert</v>
      </c>
      <c r="C21" s="80" t="str">
        <f>Grift!C21</f>
        <v>Grift</v>
      </c>
      <c r="D21" s="82">
        <f>Grift!N21</f>
        <v>77</v>
      </c>
      <c r="E21" s="82">
        <f>Grift!I21</f>
        <v>48</v>
      </c>
      <c r="F21" s="82">
        <f>Grift!M21</f>
        <v>29</v>
      </c>
      <c r="G21" s="82">
        <f>Grift!O21</f>
        <v>5</v>
      </c>
      <c r="H21" s="82">
        <f>Grift!P21</f>
        <v>3</v>
      </c>
      <c r="I21" s="82">
        <f>Grift!Q21</f>
        <v>0</v>
      </c>
      <c r="J21" s="82">
        <f>Grift!R21</f>
        <v>0</v>
      </c>
      <c r="K21" s="67"/>
      <c r="L21" s="115" t="s">
        <v>95</v>
      </c>
    </row>
    <row r="22" spans="1:12" s="52" customFormat="1" ht="12.75">
      <c r="A22" s="82">
        <f>Grift!A22</f>
        <v>4</v>
      </c>
      <c r="B22" s="100" t="str">
        <f>Grift!B22</f>
        <v>Ute Reyelts</v>
      </c>
      <c r="C22" s="80" t="str">
        <f>Grift!C22</f>
        <v>Grift</v>
      </c>
      <c r="D22" s="82">
        <f>Grift!N22</f>
        <v>77</v>
      </c>
      <c r="E22" s="82">
        <f>Grift!I22</f>
        <v>49</v>
      </c>
      <c r="F22" s="82">
        <f>Grift!M22</f>
        <v>28</v>
      </c>
      <c r="G22" s="82">
        <f>Grift!O22</f>
        <v>5</v>
      </c>
      <c r="H22" s="82">
        <f>Grift!P22</f>
        <v>3</v>
      </c>
      <c r="I22" s="82">
        <f>Grift!Q22</f>
        <v>0</v>
      </c>
      <c r="J22" s="82">
        <f>Grift!R22</f>
        <v>0</v>
      </c>
      <c r="K22" s="67"/>
      <c r="L22" s="115" t="s">
        <v>96</v>
      </c>
    </row>
    <row r="23" spans="1:12" s="52" customFormat="1" ht="12.75">
      <c r="A23" s="82">
        <f>Weißenmoor!A19</f>
        <v>1</v>
      </c>
      <c r="B23" s="100" t="str">
        <f>Weißenmoor!B19</f>
        <v>Katrin Vagts</v>
      </c>
      <c r="C23" s="80" t="str">
        <f>Weißenmoor!C19</f>
        <v>Weißenmoor</v>
      </c>
      <c r="D23" s="82">
        <f>Weißenmoor!N19</f>
        <v>77</v>
      </c>
      <c r="E23" s="82">
        <f>Weißenmoor!I19</f>
        <v>49</v>
      </c>
      <c r="F23" s="82">
        <f>Weißenmoor!M19</f>
        <v>28</v>
      </c>
      <c r="G23" s="82">
        <f>Weißenmoor!O19</f>
        <v>5</v>
      </c>
      <c r="H23" s="82">
        <f>Weißenmoor!P19</f>
        <v>3</v>
      </c>
      <c r="I23" s="82">
        <f>Weißenmoor!Q19</f>
        <v>0</v>
      </c>
      <c r="J23" s="82">
        <f>Weißenmoor!R19</f>
        <v>0</v>
      </c>
      <c r="K23" s="67"/>
      <c r="L23" s="115" t="s">
        <v>97</v>
      </c>
    </row>
    <row r="24" spans="1:12" s="52" customFormat="1" ht="12.75">
      <c r="A24" s="82">
        <f>Dobrock!A21</f>
        <v>3</v>
      </c>
      <c r="B24" s="100" t="str">
        <f>Dobrock!B21</f>
        <v>Franziska Lindemann</v>
      </c>
      <c r="C24" s="80" t="str">
        <f>Dobrock!C21</f>
        <v>Dobrock</v>
      </c>
      <c r="D24" s="82">
        <f>Dobrock!N21</f>
        <v>77</v>
      </c>
      <c r="E24" s="82">
        <f>Dobrock!I21</f>
        <v>50</v>
      </c>
      <c r="F24" s="82">
        <f>Dobrock!M21</f>
        <v>27</v>
      </c>
      <c r="G24" s="82">
        <f>Dobrock!O21</f>
        <v>6</v>
      </c>
      <c r="H24" s="82">
        <f>Dobrock!P21</f>
        <v>1</v>
      </c>
      <c r="I24" s="82">
        <f>Dobrock!Q21</f>
        <v>1</v>
      </c>
      <c r="J24" s="82">
        <f>Dobrock!R21</f>
        <v>0</v>
      </c>
      <c r="K24" s="67"/>
      <c r="L24" s="115" t="s">
        <v>98</v>
      </c>
    </row>
    <row r="25" spans="1:12" s="52" customFormat="1" ht="12.75">
      <c r="A25" s="82">
        <f>Westerhamm!A21</f>
        <v>3</v>
      </c>
      <c r="B25" s="100" t="str">
        <f>Westerhamm!B21</f>
        <v>Angela Thiele</v>
      </c>
      <c r="C25" s="80" t="str">
        <f>Westerhamm!C21</f>
        <v>Westerhamm</v>
      </c>
      <c r="D25" s="82">
        <f>Westerhamm!N21</f>
        <v>76</v>
      </c>
      <c r="E25" s="82">
        <f>Westerhamm!I21</f>
        <v>49</v>
      </c>
      <c r="F25" s="82">
        <f>Westerhamm!M21</f>
        <v>27</v>
      </c>
      <c r="G25" s="82">
        <f>Westerhamm!O21</f>
        <v>4</v>
      </c>
      <c r="H25" s="82">
        <f>Westerhamm!P21</f>
        <v>4</v>
      </c>
      <c r="I25" s="82">
        <f>Westerhamm!Q21</f>
        <v>0</v>
      </c>
      <c r="J25" s="82">
        <f>Westerhamm!R21</f>
        <v>0</v>
      </c>
      <c r="K25" s="67"/>
      <c r="L25" s="115" t="s">
        <v>99</v>
      </c>
    </row>
    <row r="26" spans="1:12" s="52" customFormat="1" ht="12.75">
      <c r="A26" s="82">
        <f>Weißenmoor!A20</f>
        <v>2</v>
      </c>
      <c r="B26" s="100" t="str">
        <f>Weißenmoor!B20</f>
        <v>Katrin Katt</v>
      </c>
      <c r="C26" s="80" t="str">
        <f>Weißenmoor!C20</f>
        <v>Weißenmoor</v>
      </c>
      <c r="D26" s="82">
        <f>Weißenmoor!N20</f>
        <v>76</v>
      </c>
      <c r="E26" s="82">
        <f>Weißenmoor!I20</f>
        <v>49</v>
      </c>
      <c r="F26" s="82">
        <f>Weißenmoor!M20</f>
        <v>27</v>
      </c>
      <c r="G26" s="82">
        <f>Weißenmoor!O20</f>
        <v>4</v>
      </c>
      <c r="H26" s="82">
        <f>Weißenmoor!P20</f>
        <v>4</v>
      </c>
      <c r="I26" s="82">
        <f>Weißenmoor!Q20</f>
        <v>0</v>
      </c>
      <c r="J26" s="82">
        <f>Weißenmoor!R20</f>
        <v>0</v>
      </c>
      <c r="K26" s="67"/>
      <c r="L26" s="115" t="s">
        <v>100</v>
      </c>
    </row>
    <row r="27" spans="1:12" s="52" customFormat="1" ht="12.75">
      <c r="A27" s="82">
        <f>Weißenmoor!A21</f>
        <v>3</v>
      </c>
      <c r="B27" s="100" t="str">
        <f>Weißenmoor!B21</f>
        <v>Helma Freudenthal</v>
      </c>
      <c r="C27" s="80" t="str">
        <f>Weißenmoor!C21</f>
        <v>Weißenmoor</v>
      </c>
      <c r="D27" s="82">
        <f>Weißenmoor!N21</f>
        <v>74</v>
      </c>
      <c r="E27" s="82">
        <f>Weißenmoor!I21</f>
        <v>48</v>
      </c>
      <c r="F27" s="82">
        <f>Weißenmoor!M21</f>
        <v>26</v>
      </c>
      <c r="G27" s="82">
        <f>Weißenmoor!O21</f>
        <v>5</v>
      </c>
      <c r="H27" s="82">
        <f>Weißenmoor!P21</f>
        <v>2</v>
      </c>
      <c r="I27" s="82">
        <f>Weißenmoor!Q21</f>
        <v>0</v>
      </c>
      <c r="J27" s="82">
        <f>Weißenmoor!R21</f>
        <v>0</v>
      </c>
      <c r="K27" s="67"/>
      <c r="L27" s="115" t="s">
        <v>101</v>
      </c>
    </row>
    <row r="28" spans="1:12" s="52" customFormat="1" ht="12.75">
      <c r="A28" s="82">
        <f>Dobrock!A22</f>
        <v>4</v>
      </c>
      <c r="B28" s="100" t="str">
        <f>Dobrock!B22</f>
        <v>Birte Umland</v>
      </c>
      <c r="C28" s="80" t="str">
        <f>Dobrock!C22</f>
        <v>Dobrock</v>
      </c>
      <c r="D28" s="82">
        <f>Dobrock!N22</f>
        <v>73</v>
      </c>
      <c r="E28" s="82">
        <f>Dobrock!I22</f>
        <v>48</v>
      </c>
      <c r="F28" s="82">
        <f>Dobrock!M22</f>
        <v>25</v>
      </c>
      <c r="G28" s="82">
        <f>Dobrock!O22</f>
        <v>3</v>
      </c>
      <c r="H28" s="82">
        <f>Dobrock!P22</f>
        <v>3</v>
      </c>
      <c r="I28" s="82">
        <f>Dobrock!Q22</f>
        <v>2</v>
      </c>
      <c r="J28" s="82">
        <f>Dobrock!R22</f>
        <v>0</v>
      </c>
      <c r="K28" s="67"/>
      <c r="L28" s="115" t="s">
        <v>102</v>
      </c>
    </row>
    <row r="29" spans="1:12" s="52" customFormat="1" ht="12.75">
      <c r="A29" s="82">
        <f>Weißenmoor!A22</f>
        <v>4</v>
      </c>
      <c r="B29" s="100" t="str">
        <f>Weißenmoor!B22</f>
        <v>Freia Junge</v>
      </c>
      <c r="C29" s="80" t="str">
        <f>Weißenmoor!C22</f>
        <v>Weißenmoor</v>
      </c>
      <c r="D29" s="82">
        <f>Weißenmoor!N22</f>
        <v>72</v>
      </c>
      <c r="E29" s="82">
        <f>Weißenmoor!I22</f>
        <v>48</v>
      </c>
      <c r="F29" s="82">
        <f>Weißenmoor!M22</f>
        <v>24</v>
      </c>
      <c r="G29" s="82">
        <f>Weißenmoor!O22</f>
        <v>3</v>
      </c>
      <c r="H29" s="82">
        <f>Weißenmoor!P22</f>
        <v>4</v>
      </c>
      <c r="I29" s="82">
        <f>Weißenmoor!Q22</f>
        <v>0</v>
      </c>
      <c r="J29" s="82">
        <f>Weißenmoor!R22</f>
        <v>0</v>
      </c>
      <c r="K29" s="67"/>
      <c r="L29" s="115" t="s">
        <v>103</v>
      </c>
    </row>
    <row r="30" spans="1:12" s="52" customFormat="1" ht="12.75">
      <c r="A30" s="82">
        <f>Westerhamm!A22</f>
        <v>4</v>
      </c>
      <c r="B30" s="100" t="str">
        <f>Westerhamm!B22</f>
        <v>Tanja Hebbe</v>
      </c>
      <c r="C30" s="80" t="str">
        <f>Westerhamm!C22</f>
        <v>Westerhamm</v>
      </c>
      <c r="D30" s="82">
        <f>Westerhamm!N22</f>
        <v>69</v>
      </c>
      <c r="E30" s="82">
        <f>Westerhamm!I22</f>
        <v>46</v>
      </c>
      <c r="F30" s="82">
        <f>Westerhamm!M22</f>
        <v>23</v>
      </c>
      <c r="G30" s="82">
        <f>Westerhamm!O22</f>
        <v>2</v>
      </c>
      <c r="H30" s="82">
        <f>Westerhamm!P22</f>
        <v>3</v>
      </c>
      <c r="I30" s="82">
        <f>Westerhamm!Q22</f>
        <v>1</v>
      </c>
      <c r="J30" s="82">
        <f>Westerhamm!R22</f>
        <v>2</v>
      </c>
      <c r="K30" s="67"/>
      <c r="L30" s="115" t="s">
        <v>104</v>
      </c>
    </row>
    <row r="31" ht="12.75">
      <c r="L31" s="115"/>
    </row>
    <row r="32" ht="12.75">
      <c r="L32" s="115"/>
    </row>
    <row r="33" spans="1:12" ht="12.75">
      <c r="A33" s="114" t="s">
        <v>110</v>
      </c>
      <c r="B33" s="114" t="s">
        <v>112</v>
      </c>
      <c r="L33" s="115"/>
    </row>
    <row r="34" spans="2:12" ht="12.75">
      <c r="B34" s="114" t="s">
        <v>111</v>
      </c>
      <c r="L34" s="115"/>
    </row>
    <row r="35" spans="2:12" ht="12.75">
      <c r="B35" s="114" t="s">
        <v>113</v>
      </c>
      <c r="L35" s="115"/>
    </row>
    <row r="36" ht="12.75">
      <c r="L36" s="115"/>
    </row>
  </sheetData>
  <sheetProtection/>
  <mergeCells count="2">
    <mergeCell ref="B1:E1"/>
    <mergeCell ref="B2:C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Footer>&amp;L&amp;D</oddFooter>
  </headerFooter>
  <legacyDrawing r:id="rId2"/>
  <oleObjects>
    <oleObject progId="Paint.Picture" shapeId="42959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36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10.421875" style="3" customWidth="1"/>
    <col min="2" max="2" width="33.7109375" style="3" customWidth="1"/>
    <col min="3" max="3" width="27.00390625" style="3" customWidth="1"/>
    <col min="4" max="4" width="10.00390625" style="3" customWidth="1"/>
    <col min="5" max="6" width="9.7109375" style="3" customWidth="1"/>
    <col min="7" max="10" width="4.7109375" style="3" customWidth="1"/>
    <col min="11" max="11" width="7.7109375" style="3" customWidth="1"/>
    <col min="12" max="12" width="5.28125" style="4" bestFit="1" customWidth="1"/>
    <col min="13" max="16384" width="11.421875" style="3" customWidth="1"/>
  </cols>
  <sheetData>
    <row r="1" spans="1:5" ht="70.5" customHeight="1">
      <c r="A1" s="23"/>
      <c r="B1" s="131" t="s">
        <v>86</v>
      </c>
      <c r="C1" s="131"/>
      <c r="D1" s="131"/>
      <c r="E1" s="131"/>
    </row>
    <row r="2" spans="1:5" ht="71.25" customHeight="1">
      <c r="A2" s="24"/>
      <c r="B2" s="133" t="s">
        <v>87</v>
      </c>
      <c r="C2" s="133"/>
      <c r="D2" s="109" t="s">
        <v>6</v>
      </c>
      <c r="E2" s="110" t="s">
        <v>70</v>
      </c>
    </row>
    <row r="3" spans="1:5" ht="43.5" customHeight="1">
      <c r="A3" s="105" t="s">
        <v>11</v>
      </c>
      <c r="B3" s="102" t="s">
        <v>161</v>
      </c>
      <c r="C3" s="103" t="s">
        <v>10</v>
      </c>
      <c r="D3" s="104">
        <v>77</v>
      </c>
      <c r="E3" s="107"/>
    </row>
    <row r="4" spans="1:5" ht="44.25">
      <c r="A4" s="105" t="s">
        <v>15</v>
      </c>
      <c r="B4" s="102" t="s">
        <v>129</v>
      </c>
      <c r="C4" s="103" t="s">
        <v>14</v>
      </c>
      <c r="D4" s="104">
        <v>77</v>
      </c>
      <c r="E4" s="77"/>
    </row>
    <row r="5" spans="1:5" ht="44.25">
      <c r="A5" s="105" t="s">
        <v>8</v>
      </c>
      <c r="B5" s="102" t="s">
        <v>140</v>
      </c>
      <c r="C5" s="103" t="s">
        <v>16</v>
      </c>
      <c r="D5" s="104">
        <v>75</v>
      </c>
      <c r="E5" s="77"/>
    </row>
    <row r="6" spans="1:5" ht="44.25">
      <c r="A6" s="105" t="s">
        <v>9</v>
      </c>
      <c r="B6" s="102" t="s">
        <v>141</v>
      </c>
      <c r="C6" s="103" t="s">
        <v>16</v>
      </c>
      <c r="D6" s="104">
        <v>74</v>
      </c>
      <c r="E6" s="77">
        <v>27</v>
      </c>
    </row>
    <row r="7" spans="1:5" ht="44.25">
      <c r="A7" s="105" t="s">
        <v>13</v>
      </c>
      <c r="B7" s="102" t="s">
        <v>128</v>
      </c>
      <c r="C7" s="103" t="s">
        <v>14</v>
      </c>
      <c r="D7" s="104">
        <v>74</v>
      </c>
      <c r="E7" s="77">
        <v>0</v>
      </c>
    </row>
    <row r="10" spans="1:12" ht="12.75">
      <c r="A10" s="112" t="s">
        <v>38</v>
      </c>
      <c r="B10" s="113" t="s">
        <v>21</v>
      </c>
      <c r="C10" s="113" t="s">
        <v>29</v>
      </c>
      <c r="D10" s="112" t="s">
        <v>33</v>
      </c>
      <c r="E10" s="112" t="s">
        <v>39</v>
      </c>
      <c r="F10" s="112" t="s">
        <v>40</v>
      </c>
      <c r="G10" s="112" t="s">
        <v>41</v>
      </c>
      <c r="H10" s="112" t="s">
        <v>42</v>
      </c>
      <c r="I10" s="112" t="s">
        <v>43</v>
      </c>
      <c r="J10" s="112" t="s">
        <v>44</v>
      </c>
      <c r="K10" s="67" t="s">
        <v>70</v>
      </c>
      <c r="L10" s="115" t="s">
        <v>91</v>
      </c>
    </row>
    <row r="11" spans="1:12" ht="12.75">
      <c r="A11" s="82">
        <f>Weißenmoor!A31</f>
        <v>1</v>
      </c>
      <c r="B11" s="100" t="str">
        <f>Weißenmoor!B31</f>
        <v>Martin Wilkens</v>
      </c>
      <c r="C11" s="80" t="str">
        <f>Weißenmoor!C31</f>
        <v>Weißenmoor</v>
      </c>
      <c r="D11" s="82">
        <f>Weißenmoor!N31</f>
        <v>77</v>
      </c>
      <c r="E11" s="82">
        <f>Weißenmoor!I31</f>
        <v>48</v>
      </c>
      <c r="F11" s="82">
        <f>Weißenmoor!M31</f>
        <v>29</v>
      </c>
      <c r="G11" s="82">
        <f>Weißenmoor!O31</f>
        <v>5</v>
      </c>
      <c r="H11" s="82">
        <f>Weißenmoor!P31</f>
        <v>3</v>
      </c>
      <c r="I11" s="82">
        <f>Weißenmoor!Q31</f>
        <v>0</v>
      </c>
      <c r="J11" s="82">
        <f>Weißenmoor!R31</f>
        <v>0</v>
      </c>
      <c r="K11" s="52"/>
      <c r="L11" s="116" t="s">
        <v>11</v>
      </c>
    </row>
    <row r="12" spans="1:12" ht="12.75">
      <c r="A12" s="82">
        <f>Westerhamm!A31</f>
        <v>1</v>
      </c>
      <c r="B12" s="100" t="str">
        <f>Westerhamm!B31</f>
        <v>Niklas Fick</v>
      </c>
      <c r="C12" s="80" t="str">
        <f>Westerhamm!C31</f>
        <v>Westerhamm</v>
      </c>
      <c r="D12" s="82">
        <f>Westerhamm!N31</f>
        <v>77</v>
      </c>
      <c r="E12" s="82">
        <f>Westerhamm!I31</f>
        <v>49</v>
      </c>
      <c r="F12" s="82">
        <f>Westerhamm!M31</f>
        <v>28</v>
      </c>
      <c r="G12" s="82">
        <f>Westerhamm!O31</f>
        <v>5</v>
      </c>
      <c r="H12" s="82">
        <f>Westerhamm!P31</f>
        <v>3</v>
      </c>
      <c r="I12" s="82">
        <f>Westerhamm!Q31</f>
        <v>0</v>
      </c>
      <c r="J12" s="82">
        <f>Westerhamm!R31</f>
        <v>0</v>
      </c>
      <c r="K12" s="52"/>
      <c r="L12" s="116" t="s">
        <v>15</v>
      </c>
    </row>
    <row r="13" spans="1:12" ht="12.75">
      <c r="A13" s="82">
        <f>Grift!A31</f>
        <v>1</v>
      </c>
      <c r="B13" s="100" t="str">
        <f>Grift!B31</f>
        <v>Annika Thiele</v>
      </c>
      <c r="C13" s="80" t="str">
        <f>Grift!C31</f>
        <v>Grift</v>
      </c>
      <c r="D13" s="82">
        <f>Grift!N31</f>
        <v>75</v>
      </c>
      <c r="E13" s="82">
        <f>Grift!I31</f>
        <v>49</v>
      </c>
      <c r="F13" s="82">
        <f>Grift!M31</f>
        <v>26</v>
      </c>
      <c r="G13" s="82">
        <f>Grift!O31</f>
        <v>4</v>
      </c>
      <c r="H13" s="82">
        <f>Grift!P31</f>
        <v>3</v>
      </c>
      <c r="I13" s="82">
        <f>Grift!Q31</f>
        <v>1</v>
      </c>
      <c r="J13" s="82">
        <f>Grift!R31</f>
        <v>0</v>
      </c>
      <c r="K13" s="52"/>
      <c r="L13" s="116" t="s">
        <v>8</v>
      </c>
    </row>
    <row r="14" spans="1:12" ht="12.75">
      <c r="A14" s="82">
        <f>Grift!A32</f>
        <v>2</v>
      </c>
      <c r="B14" s="100" t="str">
        <f>Grift!B32</f>
        <v>Corinna Schlobohm</v>
      </c>
      <c r="C14" s="80" t="str">
        <f>Grift!C32</f>
        <v>Grift</v>
      </c>
      <c r="D14" s="82">
        <f>Grift!N32</f>
        <v>74</v>
      </c>
      <c r="E14" s="82">
        <f>Grift!I32</f>
        <v>46</v>
      </c>
      <c r="F14" s="82">
        <f>Grift!M32</f>
        <v>28</v>
      </c>
      <c r="G14" s="82">
        <f>Grift!O32</f>
        <v>4</v>
      </c>
      <c r="H14" s="82">
        <f>Grift!P32</f>
        <v>2</v>
      </c>
      <c r="I14" s="82">
        <f>Grift!Q32</f>
        <v>2</v>
      </c>
      <c r="J14" s="82">
        <f>Grift!R32</f>
        <v>0</v>
      </c>
      <c r="K14" s="67">
        <v>27</v>
      </c>
      <c r="L14" s="116" t="s">
        <v>9</v>
      </c>
    </row>
    <row r="15" spans="1:12" ht="12.75">
      <c r="A15" s="82">
        <f>Westerhamm!A32</f>
        <v>2</v>
      </c>
      <c r="B15" s="100" t="str">
        <f>Westerhamm!B32</f>
        <v>Christian Fick</v>
      </c>
      <c r="C15" s="80" t="str">
        <f>Westerhamm!C32</f>
        <v>Westerhamm</v>
      </c>
      <c r="D15" s="82">
        <f>Westerhamm!N32</f>
        <v>74</v>
      </c>
      <c r="E15" s="82">
        <f>Westerhamm!I32</f>
        <v>46</v>
      </c>
      <c r="F15" s="82">
        <f>Westerhamm!M32</f>
        <v>28</v>
      </c>
      <c r="G15" s="82">
        <f>Westerhamm!O32</f>
        <v>4</v>
      </c>
      <c r="H15" s="82">
        <f>Westerhamm!P32</f>
        <v>2</v>
      </c>
      <c r="I15" s="82">
        <f>Westerhamm!Q32</f>
        <v>2</v>
      </c>
      <c r="J15" s="82">
        <f>Westerhamm!R32</f>
        <v>0</v>
      </c>
      <c r="K15" s="52"/>
      <c r="L15" s="116" t="s">
        <v>13</v>
      </c>
    </row>
    <row r="16" spans="1:12" ht="12.75">
      <c r="A16" s="82">
        <f>Westerhamm!A33</f>
        <v>3</v>
      </c>
      <c r="B16" s="100" t="str">
        <f>Westerhamm!B33</f>
        <v>Marie Knust</v>
      </c>
      <c r="C16" s="80" t="str">
        <f>Westerhamm!C33</f>
        <v>Westerhamm</v>
      </c>
      <c r="D16" s="82">
        <f>Westerhamm!N33</f>
        <v>74</v>
      </c>
      <c r="E16" s="82">
        <f>Westerhamm!I33</f>
        <v>46</v>
      </c>
      <c r="F16" s="82">
        <f>Westerhamm!M33</f>
        <v>28</v>
      </c>
      <c r="G16" s="82">
        <f>Westerhamm!O33</f>
        <v>3</v>
      </c>
      <c r="H16" s="82">
        <f>Westerhamm!P33</f>
        <v>4</v>
      </c>
      <c r="I16" s="82">
        <f>Westerhamm!Q33</f>
        <v>1</v>
      </c>
      <c r="J16" s="82">
        <f>Westerhamm!R33</f>
        <v>0</v>
      </c>
      <c r="K16" s="52"/>
      <c r="L16" s="115" t="s">
        <v>7</v>
      </c>
    </row>
    <row r="17" spans="1:12" ht="12.75">
      <c r="A17" s="82">
        <f>Weißenmoor!A32</f>
        <v>2</v>
      </c>
      <c r="B17" s="100" t="str">
        <f>Weißenmoor!B32</f>
        <v>Sebastian Kröncke</v>
      </c>
      <c r="C17" s="80" t="str">
        <f>Weißenmoor!C32</f>
        <v>Weißenmoor</v>
      </c>
      <c r="D17" s="82">
        <f>Weißenmoor!N32</f>
        <v>74</v>
      </c>
      <c r="E17" s="82">
        <f>Weißenmoor!I32</f>
        <v>48</v>
      </c>
      <c r="F17" s="82">
        <f>Weißenmoor!M32</f>
        <v>26</v>
      </c>
      <c r="G17" s="82">
        <f>Weißenmoor!O32</f>
        <v>3</v>
      </c>
      <c r="H17" s="82">
        <f>Weißenmoor!P32</f>
        <v>4</v>
      </c>
      <c r="I17" s="82">
        <f>Weißenmoor!Q32</f>
        <v>1</v>
      </c>
      <c r="J17" s="82">
        <f>Weißenmoor!R32</f>
        <v>0</v>
      </c>
      <c r="K17" s="52"/>
      <c r="L17" s="115" t="s">
        <v>37</v>
      </c>
    </row>
    <row r="18" spans="1:12" ht="12.75">
      <c r="A18" s="82">
        <f>Zollbaum!A31</f>
        <v>1</v>
      </c>
      <c r="B18" s="100" t="str">
        <f>Zollbaum!B31</f>
        <v>Jan-Christoph Brandt</v>
      </c>
      <c r="C18" s="80" t="str">
        <f>Zollbaum!C31</f>
        <v>Zollbaum-Wingst</v>
      </c>
      <c r="D18" s="82">
        <f>Zollbaum!N31</f>
        <v>73</v>
      </c>
      <c r="E18" s="82">
        <f>Zollbaum!I31</f>
        <v>43</v>
      </c>
      <c r="F18" s="82">
        <f>Zollbaum!M31</f>
        <v>30</v>
      </c>
      <c r="G18" s="82">
        <f>Zollbaum!O19</f>
        <v>8</v>
      </c>
      <c r="H18" s="82">
        <f>Zollbaum!P19</f>
        <v>0</v>
      </c>
      <c r="I18" s="82">
        <f>Zollbaum!Q19</f>
        <v>0</v>
      </c>
      <c r="J18" s="82">
        <f>Zollbaum!R19</f>
        <v>0</v>
      </c>
      <c r="K18" s="52"/>
      <c r="L18" s="115" t="s">
        <v>92</v>
      </c>
    </row>
    <row r="19" spans="1:12" ht="12.75">
      <c r="A19" s="82">
        <f>Weißenmoor!A33</f>
        <v>3</v>
      </c>
      <c r="B19" s="100" t="str">
        <f>Weißenmoor!B33</f>
        <v>Vanessa Beyer</v>
      </c>
      <c r="C19" s="80" t="str">
        <f>Weißenmoor!C33</f>
        <v>Weißenmoor</v>
      </c>
      <c r="D19" s="82">
        <f>Weißenmoor!N33</f>
        <v>73</v>
      </c>
      <c r="E19" s="82">
        <f>Weißenmoor!I33</f>
        <v>44</v>
      </c>
      <c r="F19" s="82">
        <f>Weißenmoor!M33</f>
        <v>29</v>
      </c>
      <c r="G19" s="82">
        <f>Weißenmoor!O33</f>
        <v>3</v>
      </c>
      <c r="H19" s="82">
        <f>Weißenmoor!P33</f>
        <v>3</v>
      </c>
      <c r="I19" s="82">
        <f>Weißenmoor!Q33</f>
        <v>2</v>
      </c>
      <c r="J19" s="82">
        <f>Weißenmoor!R33</f>
        <v>0</v>
      </c>
      <c r="K19" s="52"/>
      <c r="L19" s="115" t="s">
        <v>93</v>
      </c>
    </row>
    <row r="20" spans="1:12" ht="12.75">
      <c r="A20" s="82">
        <f>Zollbaum!A32</f>
        <v>2</v>
      </c>
      <c r="B20" s="100" t="str">
        <f>Zollbaum!B32</f>
        <v>Mareike Buck</v>
      </c>
      <c r="C20" s="80" t="str">
        <f>Zollbaum!C32</f>
        <v>Zollbaum-Wingst</v>
      </c>
      <c r="D20" s="82">
        <f>Zollbaum!N32</f>
        <v>73</v>
      </c>
      <c r="E20" s="82">
        <f>Zollbaum!I32</f>
        <v>45</v>
      </c>
      <c r="F20" s="82">
        <f>Zollbaum!M32</f>
        <v>28</v>
      </c>
      <c r="G20" s="82">
        <f>Zollbaum!O20</f>
        <v>7</v>
      </c>
      <c r="H20" s="82">
        <f>Zollbaum!P20</f>
        <v>1</v>
      </c>
      <c r="I20" s="82">
        <f>Zollbaum!Q20</f>
        <v>0</v>
      </c>
      <c r="J20" s="82">
        <f>Zollbaum!R20</f>
        <v>0</v>
      </c>
      <c r="K20" s="52"/>
      <c r="L20" s="115" t="s">
        <v>94</v>
      </c>
    </row>
    <row r="21" spans="1:12" ht="12.75">
      <c r="A21" s="82">
        <f>Dobrock!A31</f>
        <v>1</v>
      </c>
      <c r="B21" s="100" t="str">
        <f>Dobrock!B31</f>
        <v>Julia Gosenko</v>
      </c>
      <c r="C21" s="80" t="str">
        <f>Dobrock!C31</f>
        <v>Dobrock</v>
      </c>
      <c r="D21" s="82">
        <f>Dobrock!N31</f>
        <v>71</v>
      </c>
      <c r="E21" s="82">
        <f>Dobrock!I31</f>
        <v>45</v>
      </c>
      <c r="F21" s="82">
        <f>Dobrock!M31</f>
        <v>26</v>
      </c>
      <c r="G21" s="82">
        <f>Dobrock!O31</f>
        <v>1</v>
      </c>
      <c r="H21" s="82">
        <f>Dobrock!P31</f>
        <v>5</v>
      </c>
      <c r="I21" s="82">
        <f>Dobrock!Q31</f>
        <v>2</v>
      </c>
      <c r="J21" s="82">
        <f>Dobrock!R31</f>
        <v>0</v>
      </c>
      <c r="K21" s="52"/>
      <c r="L21" s="115" t="s">
        <v>95</v>
      </c>
    </row>
    <row r="22" spans="1:12" ht="12.75">
      <c r="A22" s="82">
        <f>Grift!A33</f>
        <v>3</v>
      </c>
      <c r="B22" s="100" t="str">
        <f>Grift!B33</f>
        <v>Lars Drossner</v>
      </c>
      <c r="C22" s="80" t="str">
        <f>Grift!C33</f>
        <v>Grift</v>
      </c>
      <c r="D22" s="82">
        <f>Grift!N33</f>
        <v>71</v>
      </c>
      <c r="E22" s="82">
        <f>Grift!I33</f>
        <v>45</v>
      </c>
      <c r="F22" s="82">
        <f>Grift!M33</f>
        <v>26</v>
      </c>
      <c r="G22" s="82">
        <f>Grift!O33</f>
        <v>3</v>
      </c>
      <c r="H22" s="82">
        <f>Grift!P33</f>
        <v>2</v>
      </c>
      <c r="I22" s="82">
        <f>Grift!Q33</f>
        <v>2</v>
      </c>
      <c r="J22" s="82">
        <f>Grift!R33</f>
        <v>1</v>
      </c>
      <c r="K22" s="52"/>
      <c r="L22" s="115" t="s">
        <v>96</v>
      </c>
    </row>
    <row r="23" spans="1:12" ht="12.75">
      <c r="A23" s="82">
        <f>Weißenmoor!A34</f>
        <v>4</v>
      </c>
      <c r="B23" s="100" t="str">
        <f>Weißenmoor!B34</f>
        <v>Lukas Schmidt</v>
      </c>
      <c r="C23" s="80" t="str">
        <f>Weißenmoor!C34</f>
        <v>Weißenmoor</v>
      </c>
      <c r="D23" s="82">
        <f>Weißenmoor!N34</f>
        <v>70</v>
      </c>
      <c r="E23" s="82">
        <f>Weißenmoor!I34</f>
        <v>45</v>
      </c>
      <c r="F23" s="82">
        <f>Weißenmoor!M34</f>
        <v>25</v>
      </c>
      <c r="G23" s="82">
        <f>Weißenmoor!O34</f>
        <v>0</v>
      </c>
      <c r="H23" s="82">
        <f>Weißenmoor!P34</f>
        <v>6</v>
      </c>
      <c r="I23" s="82">
        <f>Weißenmoor!Q34</f>
        <v>2</v>
      </c>
      <c r="J23" s="82">
        <f>Weißenmoor!R34</f>
        <v>0</v>
      </c>
      <c r="K23" s="52"/>
      <c r="L23" s="115" t="s">
        <v>97</v>
      </c>
    </row>
    <row r="24" spans="1:12" ht="12.75">
      <c r="A24" s="82">
        <f>Dobrock!A32</f>
        <v>2</v>
      </c>
      <c r="B24" s="100" t="str">
        <f>Dobrock!B32</f>
        <v>Mareike Piel</v>
      </c>
      <c r="C24" s="80" t="str">
        <f>Dobrock!C32</f>
        <v>Dobrock</v>
      </c>
      <c r="D24" s="82">
        <f>Dobrock!N32</f>
        <v>69</v>
      </c>
      <c r="E24" s="82">
        <f>Dobrock!I32</f>
        <v>47</v>
      </c>
      <c r="F24" s="82">
        <f>Dobrock!M32</f>
        <v>22</v>
      </c>
      <c r="G24" s="82">
        <f>Dobrock!O32</f>
        <v>3</v>
      </c>
      <c r="H24" s="82">
        <f>Dobrock!P32</f>
        <v>1</v>
      </c>
      <c r="I24" s="82">
        <f>Dobrock!Q32</f>
        <v>2</v>
      </c>
      <c r="J24" s="82">
        <f>Dobrock!R32</f>
        <v>2</v>
      </c>
      <c r="K24" s="52"/>
      <c r="L24" s="115" t="s">
        <v>98</v>
      </c>
    </row>
    <row r="25" spans="1:12" ht="12.75">
      <c r="A25" s="82">
        <f>Grift!A34</f>
        <v>4</v>
      </c>
      <c r="B25" s="100" t="str">
        <f>Grift!B34</f>
        <v>Nele Drossner</v>
      </c>
      <c r="C25" s="80" t="str">
        <f>Grift!C34</f>
        <v>Grift</v>
      </c>
      <c r="D25" s="82">
        <f>Grift!N34</f>
        <v>69</v>
      </c>
      <c r="E25" s="82">
        <f>Grift!I34</f>
        <v>47</v>
      </c>
      <c r="F25" s="82">
        <f>Grift!M34</f>
        <v>22</v>
      </c>
      <c r="G25" s="82">
        <f>Grift!O34</f>
        <v>2</v>
      </c>
      <c r="H25" s="82">
        <f>Grift!P34</f>
        <v>3</v>
      </c>
      <c r="I25" s="82">
        <f>Grift!Q34</f>
        <v>2</v>
      </c>
      <c r="J25" s="82">
        <f>Grift!R34</f>
        <v>0</v>
      </c>
      <c r="K25" s="52"/>
      <c r="L25" s="115" t="s">
        <v>99</v>
      </c>
    </row>
    <row r="26" spans="1:12" ht="12.75">
      <c r="A26" s="82">
        <f>Zollbaum!A33</f>
        <v>3</v>
      </c>
      <c r="B26" s="100" t="str">
        <f>Zollbaum!B33</f>
        <v>Alke Brandt</v>
      </c>
      <c r="C26" s="80" t="str">
        <f>Zollbaum!C33</f>
        <v>Zollbaum-Wingst</v>
      </c>
      <c r="D26" s="82">
        <f>Zollbaum!N33</f>
        <v>69</v>
      </c>
      <c r="E26" s="82">
        <f>Zollbaum!I33</f>
        <v>48</v>
      </c>
      <c r="F26" s="82">
        <f>Zollbaum!M33</f>
        <v>21</v>
      </c>
      <c r="G26" s="82">
        <f>Zollbaum!O21</f>
        <v>7</v>
      </c>
      <c r="H26" s="82">
        <f>Zollbaum!P21</f>
        <v>1</v>
      </c>
      <c r="I26" s="82">
        <f>Zollbaum!Q21</f>
        <v>0</v>
      </c>
      <c r="J26" s="82">
        <f>Zollbaum!R21</f>
        <v>0</v>
      </c>
      <c r="K26" s="52"/>
      <c r="L26" s="115" t="s">
        <v>100</v>
      </c>
    </row>
    <row r="27" spans="1:12" ht="12.75">
      <c r="A27" s="82">
        <f>Zollbaum!A34</f>
        <v>4</v>
      </c>
      <c r="B27" s="100" t="str">
        <f>Zollbaum!B34</f>
        <v>Kira Dick</v>
      </c>
      <c r="C27" s="80" t="str">
        <f>Zollbaum!C34</f>
        <v>Zollbaum-Wingst</v>
      </c>
      <c r="D27" s="82">
        <f>Zollbaum!N34</f>
        <v>67</v>
      </c>
      <c r="E27" s="82">
        <f>Zollbaum!I34</f>
        <v>46</v>
      </c>
      <c r="F27" s="82">
        <f>Zollbaum!M34</f>
        <v>21</v>
      </c>
      <c r="G27" s="82">
        <f>Zollbaum!O22</f>
        <v>7</v>
      </c>
      <c r="H27" s="82">
        <f>Zollbaum!P22</f>
        <v>0</v>
      </c>
      <c r="I27" s="82">
        <f>Zollbaum!Q22</f>
        <v>1</v>
      </c>
      <c r="J27" s="82">
        <f>Zollbaum!R22</f>
        <v>0</v>
      </c>
      <c r="K27" s="52"/>
      <c r="L27" s="115" t="s">
        <v>101</v>
      </c>
    </row>
    <row r="28" spans="1:12" ht="12.75">
      <c r="A28" s="82">
        <f>Dobrock!A33</f>
        <v>3</v>
      </c>
      <c r="B28" s="100" t="str">
        <f>Dobrock!B33</f>
        <v>Tamara Schildt</v>
      </c>
      <c r="C28" s="80" t="str">
        <f>Dobrock!C33</f>
        <v>Dobrock</v>
      </c>
      <c r="D28" s="82">
        <f>Dobrock!N33</f>
        <v>66</v>
      </c>
      <c r="E28" s="82">
        <f>Dobrock!I33</f>
        <v>44</v>
      </c>
      <c r="F28" s="82">
        <f>Dobrock!M33</f>
        <v>22</v>
      </c>
      <c r="G28" s="82">
        <f>Dobrock!O33</f>
        <v>2</v>
      </c>
      <c r="H28" s="82">
        <f>Dobrock!P33</f>
        <v>1</v>
      </c>
      <c r="I28" s="82">
        <f>Dobrock!Q33</f>
        <v>3</v>
      </c>
      <c r="J28" s="82">
        <f>Dobrock!R33</f>
        <v>1</v>
      </c>
      <c r="K28" s="52"/>
      <c r="L28" s="115" t="s">
        <v>102</v>
      </c>
    </row>
    <row r="29" spans="1:12" ht="12.75">
      <c r="A29" s="82">
        <f>Westerhamm!A34</f>
        <v>4</v>
      </c>
      <c r="B29" s="100" t="str">
        <f>Westerhamm!B34</f>
        <v>Jan-Oliver Blohm</v>
      </c>
      <c r="C29" s="80" t="str">
        <f>Westerhamm!C34</f>
        <v>Westerhamm</v>
      </c>
      <c r="D29" s="82">
        <f>Westerhamm!N34</f>
        <v>66</v>
      </c>
      <c r="E29" s="82">
        <f>Westerhamm!I34</f>
        <v>44</v>
      </c>
      <c r="F29" s="82">
        <f>Westerhamm!M34</f>
        <v>22</v>
      </c>
      <c r="G29" s="82">
        <f>Westerhamm!O34</f>
        <v>0</v>
      </c>
      <c r="H29" s="82">
        <f>Westerhamm!P34</f>
        <v>4</v>
      </c>
      <c r="I29" s="82">
        <f>Westerhamm!Q34</f>
        <v>2</v>
      </c>
      <c r="J29" s="82">
        <f>Westerhamm!R34</f>
        <v>2</v>
      </c>
      <c r="K29" s="52"/>
      <c r="L29" s="115" t="s">
        <v>103</v>
      </c>
    </row>
    <row r="30" spans="1:12" ht="12.75">
      <c r="A30" s="82">
        <f>Dobrock!A34</f>
        <v>4</v>
      </c>
      <c r="B30" s="100" t="str">
        <f>Dobrock!B34</f>
        <v>Johannes Feldhusen</v>
      </c>
      <c r="C30" s="80" t="str">
        <f>Dobrock!C34</f>
        <v>Dobrock</v>
      </c>
      <c r="D30" s="82">
        <f>Dobrock!N34</f>
        <v>61</v>
      </c>
      <c r="E30" s="82">
        <f>Dobrock!I34</f>
        <v>47</v>
      </c>
      <c r="F30" s="82">
        <f>Dobrock!M34</f>
        <v>14</v>
      </c>
      <c r="G30" s="82">
        <f>Dobrock!O34</f>
        <v>3</v>
      </c>
      <c r="H30" s="82">
        <f>Dobrock!P34</f>
        <v>1</v>
      </c>
      <c r="I30" s="82">
        <f>Dobrock!Q34</f>
        <v>1</v>
      </c>
      <c r="J30" s="82">
        <f>Dobrock!R34</f>
        <v>2</v>
      </c>
      <c r="K30" s="52"/>
      <c r="L30" s="115" t="s">
        <v>104</v>
      </c>
    </row>
    <row r="31" ht="12.75">
      <c r="L31" s="115"/>
    </row>
    <row r="32" ht="12.75">
      <c r="L32" s="115"/>
    </row>
    <row r="33" spans="1:12" ht="12.75">
      <c r="A33" s="114" t="s">
        <v>110</v>
      </c>
      <c r="B33" s="114" t="s">
        <v>112</v>
      </c>
      <c r="L33" s="115"/>
    </row>
    <row r="34" spans="2:12" ht="12.75">
      <c r="B34" s="114" t="s">
        <v>111</v>
      </c>
      <c r="L34" s="115"/>
    </row>
    <row r="35" spans="2:12" ht="12.75">
      <c r="B35" s="114" t="s">
        <v>113</v>
      </c>
      <c r="L35" s="115"/>
    </row>
    <row r="36" ht="12.75">
      <c r="L36" s="115"/>
    </row>
  </sheetData>
  <sheetProtection/>
  <mergeCells count="2">
    <mergeCell ref="B1:E1"/>
    <mergeCell ref="B2:C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Footer>&amp;L&amp;D</oddFooter>
  </headerFooter>
  <legacyDrawing r:id="rId2"/>
  <oleObjects>
    <oleObject progId="Paint.Picture" shapeId="4529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S51"/>
  <sheetViews>
    <sheetView showGridLines="0" zoomScale="130" zoomScaleNormal="130" zoomScalePageLayoutView="0" workbookViewId="0" topLeftCell="A1">
      <pane ySplit="3" topLeftCell="A4" activePane="bottomLeft" state="frozen"/>
      <selection pane="topLeft" activeCell="C13" sqref="C13:H13"/>
      <selection pane="bottomLeft" activeCell="M29" sqref="M29"/>
    </sheetView>
  </sheetViews>
  <sheetFormatPr defaultColWidth="11.421875" defaultRowHeight="12.75"/>
  <cols>
    <col min="1" max="1" width="3.7109375" style="4" customWidth="1"/>
    <col min="2" max="2" width="18.7109375" style="3" customWidth="1"/>
    <col min="3" max="3" width="4.421875" style="3" hidden="1" customWidth="1"/>
    <col min="4" max="8" width="3.28125" style="3" customWidth="1"/>
    <col min="9" max="9" width="7.140625" style="3" bestFit="1" customWidth="1"/>
    <col min="10" max="12" width="3.28125" style="3" customWidth="1"/>
    <col min="13" max="13" width="7.00390625" style="3" customWidth="1"/>
    <col min="14" max="14" width="8.140625" style="3" customWidth="1"/>
    <col min="15" max="18" width="4.28125" style="3" customWidth="1"/>
    <col min="19" max="16384" width="11.421875" style="3" customWidth="1"/>
  </cols>
  <sheetData>
    <row r="1" spans="1:18" s="20" customFormat="1" ht="24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20" customFormat="1" ht="2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</row>
    <row r="3" spans="1:18" s="21" customFormat="1" ht="52.5" customHeight="1">
      <c r="A3" s="136" t="s">
        <v>55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21" customFormat="1" ht="27">
      <c r="A4" s="27"/>
      <c r="B4" s="28" t="s">
        <v>46</v>
      </c>
      <c r="C4" s="83"/>
      <c r="D4" s="29" t="s">
        <v>39</v>
      </c>
      <c r="E4" s="30"/>
      <c r="F4" s="30"/>
      <c r="G4" s="30"/>
      <c r="H4" s="31"/>
      <c r="I4" s="32" t="s">
        <v>47</v>
      </c>
      <c r="J4" s="29" t="s">
        <v>40</v>
      </c>
      <c r="K4" s="33"/>
      <c r="L4" s="34"/>
      <c r="M4" s="32" t="s">
        <v>47</v>
      </c>
      <c r="N4" s="35" t="s">
        <v>33</v>
      </c>
      <c r="O4" s="36" t="s">
        <v>41</v>
      </c>
      <c r="P4" s="36" t="s">
        <v>48</v>
      </c>
      <c r="Q4" s="36" t="s">
        <v>49</v>
      </c>
      <c r="R4" s="36" t="s">
        <v>50</v>
      </c>
    </row>
    <row r="5" spans="1:18" ht="12" customHeight="1">
      <c r="A5" s="80"/>
      <c r="B5" s="82" t="s">
        <v>21</v>
      </c>
      <c r="C5" s="82"/>
      <c r="D5" s="82" t="s">
        <v>11</v>
      </c>
      <c r="E5" s="82" t="s">
        <v>15</v>
      </c>
      <c r="F5" s="82" t="s">
        <v>8</v>
      </c>
      <c r="G5" s="82" t="s">
        <v>9</v>
      </c>
      <c r="H5" s="82" t="s">
        <v>13</v>
      </c>
      <c r="I5" s="80"/>
      <c r="J5" s="82" t="s">
        <v>11</v>
      </c>
      <c r="K5" s="82" t="s">
        <v>15</v>
      </c>
      <c r="L5" s="82" t="s">
        <v>8</v>
      </c>
      <c r="M5" s="80"/>
      <c r="N5" s="80"/>
      <c r="O5" s="80"/>
      <c r="P5" s="80"/>
      <c r="Q5" s="80"/>
      <c r="R5" s="80"/>
    </row>
    <row r="6" spans="1:18" ht="12.75">
      <c r="A6" s="82">
        <v>1</v>
      </c>
      <c r="B6" s="79" t="s">
        <v>135</v>
      </c>
      <c r="C6" s="85" t="s">
        <v>16</v>
      </c>
      <c r="D6" s="81">
        <v>10</v>
      </c>
      <c r="E6" s="81">
        <v>10</v>
      </c>
      <c r="F6" s="81">
        <v>10</v>
      </c>
      <c r="G6" s="81">
        <v>9</v>
      </c>
      <c r="H6" s="81">
        <v>8</v>
      </c>
      <c r="I6" s="82">
        <f>SUM(D6:H6)</f>
        <v>47</v>
      </c>
      <c r="J6" s="81">
        <v>10</v>
      </c>
      <c r="K6" s="81">
        <v>9</v>
      </c>
      <c r="L6" s="81">
        <v>9</v>
      </c>
      <c r="M6" s="82">
        <f>SUM(J6:L6)</f>
        <v>28</v>
      </c>
      <c r="N6" s="82">
        <f>SUM(I6,M6)</f>
        <v>75</v>
      </c>
      <c r="O6" s="82">
        <f>COUNTIF(D6:L6,10)</f>
        <v>4</v>
      </c>
      <c r="P6" s="82">
        <f>COUNTIF(D6:L6,9)</f>
        <v>3</v>
      </c>
      <c r="Q6" s="82">
        <f>COUNTIF(D6:L6,8)</f>
        <v>1</v>
      </c>
      <c r="R6" s="82">
        <f>COUNTIF(D6:L6,7)</f>
        <v>0</v>
      </c>
    </row>
    <row r="7" spans="1:18" ht="12.75">
      <c r="A7" s="82">
        <v>2</v>
      </c>
      <c r="B7" s="79" t="s">
        <v>59</v>
      </c>
      <c r="C7" s="85" t="s">
        <v>16</v>
      </c>
      <c r="D7" s="81">
        <v>10</v>
      </c>
      <c r="E7" s="81">
        <v>10</v>
      </c>
      <c r="F7" s="81">
        <v>10</v>
      </c>
      <c r="G7" s="81">
        <v>9</v>
      </c>
      <c r="H7" s="81">
        <v>9</v>
      </c>
      <c r="I7" s="82">
        <f>SUM(D7:H7)</f>
        <v>48</v>
      </c>
      <c r="J7" s="81">
        <v>10</v>
      </c>
      <c r="K7" s="81">
        <v>8</v>
      </c>
      <c r="L7" s="81">
        <v>8</v>
      </c>
      <c r="M7" s="82">
        <f>SUM(J7:L7)</f>
        <v>26</v>
      </c>
      <c r="N7" s="82">
        <f>SUM(I7,M7)</f>
        <v>74</v>
      </c>
      <c r="O7" s="82">
        <f>COUNTIF(D7:L7,10)</f>
        <v>4</v>
      </c>
      <c r="P7" s="82">
        <f>COUNTIF(D7:L7,9)</f>
        <v>2</v>
      </c>
      <c r="Q7" s="82">
        <f>COUNTIF(D7:L7,8)</f>
        <v>2</v>
      </c>
      <c r="R7" s="82">
        <f>COUNTIF(D7:L7,7)</f>
        <v>0</v>
      </c>
    </row>
    <row r="8" spans="1:18" ht="12.75">
      <c r="A8" s="82">
        <v>3</v>
      </c>
      <c r="B8" s="79" t="s">
        <v>133</v>
      </c>
      <c r="C8" s="85" t="s">
        <v>16</v>
      </c>
      <c r="D8" s="81">
        <v>10</v>
      </c>
      <c r="E8" s="81">
        <v>10</v>
      </c>
      <c r="F8" s="81">
        <v>10</v>
      </c>
      <c r="G8" s="81">
        <v>9</v>
      </c>
      <c r="H8" s="81">
        <v>9</v>
      </c>
      <c r="I8" s="82">
        <f>SUM(D8:H8)</f>
        <v>48</v>
      </c>
      <c r="J8" s="81">
        <v>9</v>
      </c>
      <c r="K8" s="81">
        <v>8</v>
      </c>
      <c r="L8" s="81">
        <v>8</v>
      </c>
      <c r="M8" s="82">
        <f>SUM(J8:L8)</f>
        <v>25</v>
      </c>
      <c r="N8" s="82">
        <f>SUM(I8,M8)</f>
        <v>73</v>
      </c>
      <c r="O8" s="82">
        <f>COUNTIF(D8:L8,10)</f>
        <v>3</v>
      </c>
      <c r="P8" s="82">
        <f>COUNTIF(D8:L8,9)</f>
        <v>3</v>
      </c>
      <c r="Q8" s="82">
        <f>COUNTIF(D8:L8,8)</f>
        <v>2</v>
      </c>
      <c r="R8" s="82">
        <f>COUNTIF(D8:L8,7)</f>
        <v>0</v>
      </c>
    </row>
    <row r="9" spans="1:18" ht="12.75">
      <c r="A9" s="82">
        <v>4</v>
      </c>
      <c r="B9" s="79" t="s">
        <v>132</v>
      </c>
      <c r="C9" s="85" t="s">
        <v>16</v>
      </c>
      <c r="D9" s="81">
        <v>10</v>
      </c>
      <c r="E9" s="81">
        <v>10</v>
      </c>
      <c r="F9" s="81">
        <v>10</v>
      </c>
      <c r="G9" s="81">
        <v>9</v>
      </c>
      <c r="H9" s="81">
        <v>9</v>
      </c>
      <c r="I9" s="82">
        <f>SUM(D9:H9)</f>
        <v>48</v>
      </c>
      <c r="J9" s="81">
        <v>8</v>
      </c>
      <c r="K9" s="81">
        <v>8</v>
      </c>
      <c r="L9" s="81">
        <v>7</v>
      </c>
      <c r="M9" s="82">
        <f>SUM(J9:L9)</f>
        <v>23</v>
      </c>
      <c r="N9" s="82">
        <f>SUM(I9,M9)</f>
        <v>71</v>
      </c>
      <c r="O9" s="82">
        <f>COUNTIF(D9:L9,10)</f>
        <v>3</v>
      </c>
      <c r="P9" s="82">
        <f>COUNTIF(D9:L9,9)</f>
        <v>2</v>
      </c>
      <c r="Q9" s="82">
        <f>COUNTIF(D9:L9,8)</f>
        <v>2</v>
      </c>
      <c r="R9" s="82">
        <f>COUNTIF(D9:L9,7)</f>
        <v>1</v>
      </c>
    </row>
    <row r="10" spans="1:18" ht="12.75">
      <c r="A10" s="82">
        <v>5</v>
      </c>
      <c r="B10" s="79" t="s">
        <v>134</v>
      </c>
      <c r="C10" s="85" t="s">
        <v>16</v>
      </c>
      <c r="D10" s="81">
        <v>10</v>
      </c>
      <c r="E10" s="81">
        <v>9</v>
      </c>
      <c r="F10" s="81">
        <v>9</v>
      </c>
      <c r="G10" s="81">
        <v>9</v>
      </c>
      <c r="H10" s="81">
        <v>9</v>
      </c>
      <c r="I10" s="82">
        <f>SUM(D10:H10)</f>
        <v>46</v>
      </c>
      <c r="J10" s="81">
        <v>10</v>
      </c>
      <c r="K10" s="81">
        <v>8</v>
      </c>
      <c r="L10" s="81">
        <v>7</v>
      </c>
      <c r="M10" s="82">
        <f>SUM(J10:L10)</f>
        <v>25</v>
      </c>
      <c r="N10" s="82">
        <f>SUM(I10,M10)</f>
        <v>71</v>
      </c>
      <c r="O10" s="82">
        <f>COUNTIF(D10:L10,10)</f>
        <v>2</v>
      </c>
      <c r="P10" s="82">
        <f>COUNTIF(D10:L10,9)</f>
        <v>4</v>
      </c>
      <c r="Q10" s="82">
        <f>COUNTIF(D10:L10,8)</f>
        <v>1</v>
      </c>
      <c r="R10" s="82">
        <f>COUNTIF(D10:L10,7)</f>
        <v>1</v>
      </c>
    </row>
    <row r="11" spans="1:18" ht="13.5" thickBot="1">
      <c r="A11" s="86"/>
      <c r="B11" s="71" t="s">
        <v>136</v>
      </c>
      <c r="C11" s="71"/>
      <c r="D11" s="71"/>
      <c r="E11" s="71"/>
      <c r="F11" s="71"/>
      <c r="G11" s="71"/>
      <c r="H11" s="71"/>
      <c r="I11" s="87">
        <f>SUM(I6:I10)</f>
        <v>237</v>
      </c>
      <c r="J11" s="86"/>
      <c r="K11" s="86"/>
      <c r="L11" s="86"/>
      <c r="M11" s="87">
        <f>SUM(M6:M10)</f>
        <v>127</v>
      </c>
      <c r="N11" s="87">
        <f>SUM(N6:N10)</f>
        <v>364</v>
      </c>
      <c r="O11" s="88">
        <f>SUM(O6:O10)</f>
        <v>16</v>
      </c>
      <c r="P11" s="71"/>
      <c r="Q11" s="71"/>
      <c r="R11" s="71"/>
    </row>
    <row r="12" spans="1:18" ht="13.5" thickTop="1">
      <c r="A12" s="86"/>
      <c r="B12" s="71"/>
      <c r="C12" s="71"/>
      <c r="D12" s="71"/>
      <c r="E12" s="71"/>
      <c r="F12" s="71"/>
      <c r="G12" s="71"/>
      <c r="H12" s="71"/>
      <c r="I12" s="86"/>
      <c r="J12" s="86"/>
      <c r="K12" s="86"/>
      <c r="L12" s="86"/>
      <c r="M12" s="86"/>
      <c r="N12" s="86"/>
      <c r="O12" s="86"/>
      <c r="P12" s="71"/>
      <c r="Q12" s="71"/>
      <c r="R12" s="71"/>
    </row>
    <row r="13" spans="1:18" ht="12.75">
      <c r="A13" s="8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3.5" thickBot="1">
      <c r="A14" s="86"/>
      <c r="B14" s="89" t="s">
        <v>5</v>
      </c>
      <c r="C14" s="89"/>
      <c r="D14" s="134" t="str">
        <f>B6</f>
        <v>Daniel Lengenfelder</v>
      </c>
      <c r="E14" s="134"/>
      <c r="F14" s="134"/>
      <c r="G14" s="134"/>
      <c r="H14" s="134"/>
      <c r="I14" s="90">
        <f>N6</f>
        <v>75</v>
      </c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13.5" thickTop="1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6"/>
      <c r="P15" s="26"/>
      <c r="Q15" s="26"/>
      <c r="R15" s="26"/>
    </row>
    <row r="16" spans="1:18" ht="27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6"/>
      <c r="P16" s="26"/>
      <c r="Q16" s="26"/>
      <c r="R16" s="26"/>
    </row>
    <row r="17" spans="1:18" ht="27">
      <c r="A17" s="27"/>
      <c r="B17" s="28" t="s">
        <v>51</v>
      </c>
      <c r="C17" s="83"/>
      <c r="D17" s="29" t="s">
        <v>39</v>
      </c>
      <c r="E17" s="30"/>
      <c r="F17" s="30"/>
      <c r="G17" s="30"/>
      <c r="H17" s="31"/>
      <c r="I17" s="32" t="s">
        <v>47</v>
      </c>
      <c r="J17" s="29" t="s">
        <v>40</v>
      </c>
      <c r="K17" s="33"/>
      <c r="L17" s="34"/>
      <c r="M17" s="32" t="s">
        <v>47</v>
      </c>
      <c r="N17" s="35" t="s">
        <v>33</v>
      </c>
      <c r="O17" s="36" t="s">
        <v>41</v>
      </c>
      <c r="P17" s="36" t="s">
        <v>48</v>
      </c>
      <c r="Q17" s="36" t="s">
        <v>49</v>
      </c>
      <c r="R17" s="36" t="s">
        <v>50</v>
      </c>
    </row>
    <row r="18" spans="1:18" ht="12.75">
      <c r="A18" s="80"/>
      <c r="B18" s="82" t="s">
        <v>21</v>
      </c>
      <c r="C18" s="82"/>
      <c r="D18" s="82" t="s">
        <v>11</v>
      </c>
      <c r="E18" s="82" t="s">
        <v>15</v>
      </c>
      <c r="F18" s="82" t="s">
        <v>8</v>
      </c>
      <c r="G18" s="82" t="s">
        <v>9</v>
      </c>
      <c r="H18" s="82" t="s">
        <v>13</v>
      </c>
      <c r="I18" s="82"/>
      <c r="J18" s="82" t="s">
        <v>11</v>
      </c>
      <c r="K18" s="82" t="s">
        <v>15</v>
      </c>
      <c r="L18" s="82" t="s">
        <v>8</v>
      </c>
      <c r="M18" s="82"/>
      <c r="N18" s="82"/>
      <c r="O18" s="82"/>
      <c r="P18" s="82"/>
      <c r="Q18" s="82"/>
      <c r="R18" s="82"/>
    </row>
    <row r="19" spans="1:18" ht="12.75">
      <c r="A19" s="82">
        <v>1</v>
      </c>
      <c r="B19" s="79" t="s">
        <v>139</v>
      </c>
      <c r="C19" s="91" t="s">
        <v>16</v>
      </c>
      <c r="D19" s="81">
        <v>10</v>
      </c>
      <c r="E19" s="81">
        <v>10</v>
      </c>
      <c r="F19" s="81">
        <v>10</v>
      </c>
      <c r="G19" s="81">
        <v>10</v>
      </c>
      <c r="H19" s="81">
        <v>10</v>
      </c>
      <c r="I19" s="82">
        <f>SUM(D19:H19)</f>
        <v>50</v>
      </c>
      <c r="J19" s="81">
        <v>10</v>
      </c>
      <c r="K19" s="81">
        <v>10</v>
      </c>
      <c r="L19" s="81">
        <v>10</v>
      </c>
      <c r="M19" s="82">
        <f>SUM(J19:L19)</f>
        <v>30</v>
      </c>
      <c r="N19" s="82">
        <f>SUM(I19,M19)</f>
        <v>80</v>
      </c>
      <c r="O19" s="82">
        <f>COUNTIF(D19:L19,10)</f>
        <v>8</v>
      </c>
      <c r="P19" s="82">
        <f>COUNTIF(D19:L19,9)</f>
        <v>0</v>
      </c>
      <c r="Q19" s="82">
        <f>COUNTIF(D19:L19,8)</f>
        <v>0</v>
      </c>
      <c r="R19" s="82">
        <f>COUNTIF(D19:L19,7)</f>
        <v>0</v>
      </c>
    </row>
    <row r="20" spans="1:19" ht="12.75">
      <c r="A20" s="82">
        <v>2</v>
      </c>
      <c r="B20" s="79" t="s">
        <v>138</v>
      </c>
      <c r="C20" s="91" t="s">
        <v>16</v>
      </c>
      <c r="D20" s="81">
        <v>10</v>
      </c>
      <c r="E20" s="81">
        <v>10</v>
      </c>
      <c r="F20" s="81">
        <v>10</v>
      </c>
      <c r="G20" s="81">
        <v>10</v>
      </c>
      <c r="H20" s="81">
        <v>10</v>
      </c>
      <c r="I20" s="82">
        <f>SUM(D20:H20)</f>
        <v>50</v>
      </c>
      <c r="J20" s="81">
        <v>10</v>
      </c>
      <c r="K20" s="81">
        <v>9</v>
      </c>
      <c r="L20" s="81">
        <v>9</v>
      </c>
      <c r="M20" s="82">
        <f>SUM(J20:L20)</f>
        <v>28</v>
      </c>
      <c r="N20" s="82">
        <f>SUM(I20,M20)</f>
        <v>78</v>
      </c>
      <c r="O20" s="82">
        <f>COUNTIF(D20:L20,10)</f>
        <v>6</v>
      </c>
      <c r="P20" s="82">
        <f>COUNTIF(D20:L20,9)</f>
        <v>2</v>
      </c>
      <c r="Q20" s="82">
        <f>COUNTIF(D20:L20,8)</f>
        <v>0</v>
      </c>
      <c r="R20" s="82">
        <f>COUNTIF(D20:L20,7)</f>
        <v>0</v>
      </c>
      <c r="S20" s="22"/>
    </row>
    <row r="21" spans="1:18" ht="12.75">
      <c r="A21" s="82">
        <v>3</v>
      </c>
      <c r="B21" s="79" t="s">
        <v>75</v>
      </c>
      <c r="C21" s="91" t="s">
        <v>16</v>
      </c>
      <c r="D21" s="81">
        <v>10</v>
      </c>
      <c r="E21" s="81">
        <v>10</v>
      </c>
      <c r="F21" s="81">
        <v>10</v>
      </c>
      <c r="G21" s="81">
        <v>9</v>
      </c>
      <c r="H21" s="81">
        <v>9</v>
      </c>
      <c r="I21" s="82">
        <f>SUM(D21:H21)</f>
        <v>48</v>
      </c>
      <c r="J21" s="81">
        <v>10</v>
      </c>
      <c r="K21" s="81">
        <v>10</v>
      </c>
      <c r="L21" s="81">
        <v>9</v>
      </c>
      <c r="M21" s="82">
        <f>SUM(J21:L21)</f>
        <v>29</v>
      </c>
      <c r="N21" s="82">
        <f>SUM(I21,M21)</f>
        <v>77</v>
      </c>
      <c r="O21" s="82">
        <f>COUNTIF(D21:L21,10)</f>
        <v>5</v>
      </c>
      <c r="P21" s="82">
        <f>COUNTIF(D21:L21,9)</f>
        <v>3</v>
      </c>
      <c r="Q21" s="82">
        <f>COUNTIF(D21:L21,8)</f>
        <v>0</v>
      </c>
      <c r="R21" s="82">
        <f>COUNTIF(D21:L21,7)</f>
        <v>0</v>
      </c>
    </row>
    <row r="22" spans="1:18" ht="12.75">
      <c r="A22" s="82">
        <v>4</v>
      </c>
      <c r="B22" s="79" t="s">
        <v>137</v>
      </c>
      <c r="C22" s="91" t="s">
        <v>16</v>
      </c>
      <c r="D22" s="81">
        <v>10</v>
      </c>
      <c r="E22" s="81">
        <v>10</v>
      </c>
      <c r="F22" s="81">
        <v>10</v>
      </c>
      <c r="G22" s="81">
        <v>10</v>
      </c>
      <c r="H22" s="81">
        <v>9</v>
      </c>
      <c r="I22" s="82">
        <f>SUM(D22:H22)</f>
        <v>49</v>
      </c>
      <c r="J22" s="81">
        <v>10</v>
      </c>
      <c r="K22" s="81">
        <v>9</v>
      </c>
      <c r="L22" s="81">
        <v>9</v>
      </c>
      <c r="M22" s="82">
        <f>SUM(J22:L22)</f>
        <v>28</v>
      </c>
      <c r="N22" s="82">
        <f>SUM(I22,M22)</f>
        <v>77</v>
      </c>
      <c r="O22" s="82">
        <f>COUNTIF(D22:L22,10)</f>
        <v>5</v>
      </c>
      <c r="P22" s="82">
        <f>COUNTIF(D22:L22,9)</f>
        <v>3</v>
      </c>
      <c r="Q22" s="82">
        <f>COUNTIF(D22:L22,8)</f>
        <v>0</v>
      </c>
      <c r="R22" s="82">
        <f>COUNTIF(D22:L22,7)</f>
        <v>0</v>
      </c>
    </row>
    <row r="23" spans="1:18" ht="13.5" thickBot="1">
      <c r="A23" s="86"/>
      <c r="B23" s="71"/>
      <c r="C23" s="86"/>
      <c r="D23" s="86"/>
      <c r="E23" s="86"/>
      <c r="F23" s="86"/>
      <c r="G23" s="86"/>
      <c r="H23" s="86"/>
      <c r="I23" s="87">
        <f>SUM(I19:I22)</f>
        <v>197</v>
      </c>
      <c r="J23" s="86"/>
      <c r="K23" s="86"/>
      <c r="L23" s="86"/>
      <c r="M23" s="87">
        <f>SUM(M19:M22)</f>
        <v>115</v>
      </c>
      <c r="N23" s="87">
        <f>I23+M23</f>
        <v>312</v>
      </c>
      <c r="O23" s="92">
        <f>SUM(O19:O22)</f>
        <v>24</v>
      </c>
      <c r="P23" s="86"/>
      <c r="Q23" s="86"/>
      <c r="R23" s="86"/>
    </row>
    <row r="24" spans="1:18" ht="13.5" thickTop="1">
      <c r="A24" s="8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2.75">
      <c r="A25" s="8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13.5" thickBot="1">
      <c r="A26" s="86"/>
      <c r="B26" s="89" t="s">
        <v>18</v>
      </c>
      <c r="C26" s="89"/>
      <c r="D26" s="134" t="str">
        <f>B19</f>
        <v>Michaela Thiele</v>
      </c>
      <c r="E26" s="134"/>
      <c r="F26" s="134"/>
      <c r="G26" s="134"/>
      <c r="H26" s="134"/>
      <c r="I26" s="90">
        <f>N19</f>
        <v>80</v>
      </c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13.5" thickTop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6"/>
      <c r="P27" s="26"/>
      <c r="Q27" s="26"/>
      <c r="R27" s="26"/>
    </row>
    <row r="28" spans="1:18" ht="27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6"/>
      <c r="P28" s="26"/>
      <c r="Q28" s="26"/>
      <c r="R28" s="26"/>
    </row>
    <row r="29" spans="1:18" ht="48.75">
      <c r="A29" s="27"/>
      <c r="B29" s="40" t="s">
        <v>52</v>
      </c>
      <c r="C29" s="84"/>
      <c r="D29" s="29" t="s">
        <v>39</v>
      </c>
      <c r="E29" s="30"/>
      <c r="F29" s="30"/>
      <c r="G29" s="30"/>
      <c r="H29" s="31"/>
      <c r="I29" s="32" t="s">
        <v>47</v>
      </c>
      <c r="J29" s="29" t="s">
        <v>40</v>
      </c>
      <c r="K29" s="33"/>
      <c r="L29" s="34"/>
      <c r="M29" s="32" t="s">
        <v>47</v>
      </c>
      <c r="N29" s="35" t="s">
        <v>33</v>
      </c>
      <c r="O29" s="36" t="s">
        <v>41</v>
      </c>
      <c r="P29" s="36" t="s">
        <v>48</v>
      </c>
      <c r="Q29" s="36" t="s">
        <v>49</v>
      </c>
      <c r="R29" s="36" t="s">
        <v>50</v>
      </c>
    </row>
    <row r="30" spans="1:18" ht="12.75">
      <c r="A30" s="80"/>
      <c r="B30" s="82" t="s">
        <v>21</v>
      </c>
      <c r="C30" s="82"/>
      <c r="D30" s="82" t="s">
        <v>11</v>
      </c>
      <c r="E30" s="82" t="s">
        <v>15</v>
      </c>
      <c r="F30" s="82" t="s">
        <v>8</v>
      </c>
      <c r="G30" s="82" t="s">
        <v>9</v>
      </c>
      <c r="H30" s="82" t="s">
        <v>13</v>
      </c>
      <c r="I30" s="82"/>
      <c r="J30" s="82" t="s">
        <v>11</v>
      </c>
      <c r="K30" s="82" t="s">
        <v>15</v>
      </c>
      <c r="L30" s="82" t="s">
        <v>8</v>
      </c>
      <c r="M30" s="82"/>
      <c r="N30" s="82"/>
      <c r="O30" s="82"/>
      <c r="P30" s="82"/>
      <c r="Q30" s="82"/>
      <c r="R30" s="82"/>
    </row>
    <row r="31" spans="1:18" ht="12.75">
      <c r="A31" s="82">
        <v>1</v>
      </c>
      <c r="B31" s="79" t="s">
        <v>140</v>
      </c>
      <c r="C31" s="91" t="s">
        <v>16</v>
      </c>
      <c r="D31" s="81">
        <v>10</v>
      </c>
      <c r="E31" s="81">
        <v>10</v>
      </c>
      <c r="F31" s="81">
        <v>10</v>
      </c>
      <c r="G31" s="81">
        <v>10</v>
      </c>
      <c r="H31" s="81">
        <v>9</v>
      </c>
      <c r="I31" s="82">
        <f>SUM(D31:H31)</f>
        <v>49</v>
      </c>
      <c r="J31" s="81">
        <v>9</v>
      </c>
      <c r="K31" s="81">
        <v>9</v>
      </c>
      <c r="L31" s="81">
        <v>8</v>
      </c>
      <c r="M31" s="82">
        <f>SUM(J31:L31)</f>
        <v>26</v>
      </c>
      <c r="N31" s="82">
        <f>SUM(I31,M31)</f>
        <v>75</v>
      </c>
      <c r="O31" s="82">
        <f>COUNTIF(D31:L31,10)</f>
        <v>4</v>
      </c>
      <c r="P31" s="82">
        <f>COUNTIF(D31:L31,9)</f>
        <v>3</v>
      </c>
      <c r="Q31" s="82">
        <f>COUNTIF(D31:L31,8)</f>
        <v>1</v>
      </c>
      <c r="R31" s="82">
        <f>COUNTIF(D31:L31,7)</f>
        <v>0</v>
      </c>
    </row>
    <row r="32" spans="1:18" ht="12.75">
      <c r="A32" s="82">
        <v>2</v>
      </c>
      <c r="B32" s="79" t="s">
        <v>141</v>
      </c>
      <c r="C32" s="91" t="s">
        <v>16</v>
      </c>
      <c r="D32" s="81">
        <v>10</v>
      </c>
      <c r="E32" s="81">
        <v>10</v>
      </c>
      <c r="F32" s="81">
        <v>9</v>
      </c>
      <c r="G32" s="81">
        <v>9</v>
      </c>
      <c r="H32" s="81">
        <v>8</v>
      </c>
      <c r="I32" s="82">
        <f>SUM(D32:H32)</f>
        <v>46</v>
      </c>
      <c r="J32" s="81">
        <v>10</v>
      </c>
      <c r="K32" s="81">
        <v>10</v>
      </c>
      <c r="L32" s="81">
        <v>8</v>
      </c>
      <c r="M32" s="82">
        <f>SUM(J32:L32)</f>
        <v>28</v>
      </c>
      <c r="N32" s="82">
        <f>SUM(I32,M32)</f>
        <v>74</v>
      </c>
      <c r="O32" s="82">
        <f>COUNTIF(D32:L32,10)</f>
        <v>4</v>
      </c>
      <c r="P32" s="82">
        <f>COUNTIF(D32:L32,9)</f>
        <v>2</v>
      </c>
      <c r="Q32" s="82">
        <f>COUNTIF(D32:L32,8)</f>
        <v>2</v>
      </c>
      <c r="R32" s="82">
        <f>COUNTIF(D32:L32,7)</f>
        <v>0</v>
      </c>
    </row>
    <row r="33" spans="1:18" ht="12.75">
      <c r="A33" s="82">
        <v>3</v>
      </c>
      <c r="B33" s="79" t="s">
        <v>60</v>
      </c>
      <c r="C33" s="91" t="s">
        <v>16</v>
      </c>
      <c r="D33" s="81">
        <v>10</v>
      </c>
      <c r="E33" s="81">
        <v>10</v>
      </c>
      <c r="F33" s="81">
        <v>9</v>
      </c>
      <c r="G33" s="81">
        <v>8</v>
      </c>
      <c r="H33" s="81">
        <v>8</v>
      </c>
      <c r="I33" s="82">
        <f>SUM(D33:H33)</f>
        <v>45</v>
      </c>
      <c r="J33" s="81">
        <v>10</v>
      </c>
      <c r="K33" s="81">
        <v>9</v>
      </c>
      <c r="L33" s="81">
        <v>7</v>
      </c>
      <c r="M33" s="82">
        <f>SUM(J33:L33)</f>
        <v>26</v>
      </c>
      <c r="N33" s="82">
        <f>SUM(I33,M33)</f>
        <v>71</v>
      </c>
      <c r="O33" s="82">
        <f>COUNTIF(D33:L33,10)</f>
        <v>3</v>
      </c>
      <c r="P33" s="82">
        <f>COUNTIF(D33:L33,9)</f>
        <v>2</v>
      </c>
      <c r="Q33" s="82">
        <f>COUNTIF(D33:L33,8)</f>
        <v>2</v>
      </c>
      <c r="R33" s="82">
        <f>COUNTIF(D33:L33,7)</f>
        <v>1</v>
      </c>
    </row>
    <row r="34" spans="1:18" ht="12.75">
      <c r="A34" s="82">
        <v>4</v>
      </c>
      <c r="B34" s="79" t="s">
        <v>77</v>
      </c>
      <c r="C34" s="91" t="s">
        <v>16</v>
      </c>
      <c r="D34" s="81">
        <v>10</v>
      </c>
      <c r="E34" s="81">
        <v>10</v>
      </c>
      <c r="F34" s="81">
        <v>9</v>
      </c>
      <c r="G34" s="81">
        <v>9</v>
      </c>
      <c r="H34" s="81">
        <v>9</v>
      </c>
      <c r="I34" s="82">
        <f>SUM(D34:H34)</f>
        <v>47</v>
      </c>
      <c r="J34" s="81">
        <v>8</v>
      </c>
      <c r="K34" s="81">
        <v>8</v>
      </c>
      <c r="L34" s="81">
        <v>6</v>
      </c>
      <c r="M34" s="82">
        <f>SUM(J34:L34)</f>
        <v>22</v>
      </c>
      <c r="N34" s="82">
        <f>SUM(I34,M34)</f>
        <v>69</v>
      </c>
      <c r="O34" s="82">
        <f>COUNTIF(D34:L34,10)</f>
        <v>2</v>
      </c>
      <c r="P34" s="82">
        <f>COUNTIF(D34:L34,9)</f>
        <v>3</v>
      </c>
      <c r="Q34" s="82">
        <f>COUNTIF(D34:L34,8)</f>
        <v>2</v>
      </c>
      <c r="R34" s="82">
        <f>COUNTIF(D34:L34,7)</f>
        <v>0</v>
      </c>
    </row>
    <row r="35" spans="1:18" ht="13.5" thickBot="1">
      <c r="A35" s="86"/>
      <c r="B35" s="71"/>
      <c r="C35" s="86"/>
      <c r="D35" s="86"/>
      <c r="E35" s="86"/>
      <c r="F35" s="86"/>
      <c r="G35" s="86"/>
      <c r="H35" s="86"/>
      <c r="I35" s="87">
        <f>SUM(I31:I34)</f>
        <v>187</v>
      </c>
      <c r="J35" s="86"/>
      <c r="K35" s="86"/>
      <c r="L35" s="86"/>
      <c r="M35" s="87">
        <f>SUM(M31:M34)</f>
        <v>102</v>
      </c>
      <c r="N35" s="87">
        <f>SUM(N31:N34)</f>
        <v>289</v>
      </c>
      <c r="O35" s="92">
        <f>SUM(O31:O34)</f>
        <v>13</v>
      </c>
      <c r="P35" s="86"/>
      <c r="Q35" s="86"/>
      <c r="R35" s="86"/>
    </row>
    <row r="36" spans="1:18" ht="13.5" thickTop="1">
      <c r="A36" s="3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0"/>
      <c r="P36" s="10"/>
      <c r="Q36" s="10"/>
      <c r="R36" s="10"/>
    </row>
    <row r="37" spans="1:18" ht="12.75">
      <c r="A37" s="3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0"/>
      <c r="P37" s="10"/>
      <c r="Q37" s="10"/>
      <c r="R37" s="10"/>
    </row>
    <row r="38" spans="1:18" s="52" customFormat="1" ht="13.5" thickBot="1">
      <c r="A38" s="46"/>
      <c r="B38" s="89" t="s">
        <v>5</v>
      </c>
      <c r="C38" s="89"/>
      <c r="D38" s="134" t="str">
        <f>B31</f>
        <v>Annika Thiele</v>
      </c>
      <c r="E38" s="134"/>
      <c r="F38" s="134"/>
      <c r="G38" s="134"/>
      <c r="H38" s="134"/>
      <c r="I38" s="90">
        <f>N31</f>
        <v>75</v>
      </c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 thickTop="1">
      <c r="A39" s="14"/>
      <c r="B39" s="26"/>
      <c r="C39" s="26"/>
      <c r="D39" s="41"/>
      <c r="E39" s="41"/>
      <c r="F39" s="41"/>
      <c r="G39" s="41"/>
      <c r="H39" s="41"/>
      <c r="I39" s="26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 thickBot="1">
      <c r="A40" s="14"/>
      <c r="B40" s="26"/>
      <c r="C40" s="26"/>
      <c r="D40" s="41"/>
      <c r="E40" s="41"/>
      <c r="F40" s="41"/>
      <c r="G40" s="41"/>
      <c r="H40" s="41"/>
      <c r="I40" s="26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52" customFormat="1" ht="13.5" thickBot="1">
      <c r="A41" s="46"/>
      <c r="B41" s="95" t="s">
        <v>33</v>
      </c>
      <c r="C41" s="96"/>
      <c r="D41" s="97"/>
      <c r="E41" s="97"/>
      <c r="F41" s="97"/>
      <c r="G41" s="97"/>
      <c r="H41" s="97"/>
      <c r="I41" s="98">
        <f>I11+I23+I35</f>
        <v>621</v>
      </c>
      <c r="J41" s="98"/>
      <c r="K41" s="98"/>
      <c r="L41" s="98"/>
      <c r="M41" s="98">
        <f>M11+M23+M35</f>
        <v>344</v>
      </c>
      <c r="N41" s="99">
        <f>N11+N23+N35</f>
        <v>965</v>
      </c>
      <c r="O41" s="45"/>
      <c r="P41" s="45"/>
      <c r="Q41" s="45"/>
      <c r="R41" s="45"/>
    </row>
    <row r="42" spans="1:18" ht="12.75">
      <c r="A42" s="14"/>
      <c r="B42" s="93"/>
      <c r="C42" s="93"/>
      <c r="D42" s="94"/>
      <c r="E42" s="94"/>
      <c r="F42" s="94"/>
      <c r="G42" s="94"/>
      <c r="H42" s="94"/>
      <c r="I42" s="93"/>
      <c r="J42" s="93"/>
      <c r="K42" s="93"/>
      <c r="L42" s="93"/>
      <c r="M42" s="93"/>
      <c r="N42" s="93"/>
      <c r="O42" s="10"/>
      <c r="P42" s="10"/>
      <c r="Q42" s="10"/>
      <c r="R42" s="10"/>
    </row>
    <row r="43" spans="1:18" ht="12.75">
      <c r="A43" s="14"/>
      <c r="B43" s="93"/>
      <c r="C43" s="93"/>
      <c r="D43" s="94"/>
      <c r="E43" s="94"/>
      <c r="F43" s="94"/>
      <c r="G43" s="94"/>
      <c r="H43" s="94"/>
      <c r="I43" s="93"/>
      <c r="J43" s="93"/>
      <c r="K43" s="93"/>
      <c r="L43" s="93"/>
      <c r="M43" s="93"/>
      <c r="N43" s="93"/>
      <c r="O43" s="10"/>
      <c r="P43" s="10"/>
      <c r="Q43" s="10"/>
      <c r="R43" s="10"/>
    </row>
    <row r="44" spans="1:18" ht="12.75">
      <c r="A44" s="14"/>
      <c r="B44" s="93"/>
      <c r="C44" s="93"/>
      <c r="D44" s="94"/>
      <c r="E44" s="94"/>
      <c r="F44" s="94"/>
      <c r="G44" s="94"/>
      <c r="H44" s="94"/>
      <c r="I44" s="93"/>
      <c r="J44" s="93"/>
      <c r="K44" s="93"/>
      <c r="L44" s="93"/>
      <c r="M44" s="93"/>
      <c r="N44" s="93"/>
      <c r="O44" s="10"/>
      <c r="P44" s="10"/>
      <c r="Q44" s="10"/>
      <c r="R44" s="10"/>
    </row>
    <row r="45" spans="1:18" ht="12.75">
      <c r="A45" s="14"/>
      <c r="B45" s="93"/>
      <c r="C45" s="93"/>
      <c r="D45" s="94"/>
      <c r="E45" s="94"/>
      <c r="F45" s="94"/>
      <c r="G45" s="94"/>
      <c r="H45" s="94"/>
      <c r="I45" s="93"/>
      <c r="J45" s="93"/>
      <c r="K45" s="93"/>
      <c r="L45" s="93"/>
      <c r="M45" s="93"/>
      <c r="N45" s="93"/>
      <c r="O45" s="10"/>
      <c r="P45" s="10"/>
      <c r="Q45" s="10"/>
      <c r="R45" s="10"/>
    </row>
    <row r="46" spans="1:18" ht="12.7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7.25">
      <c r="A47" s="14"/>
      <c r="B47" s="42" t="s">
        <v>53</v>
      </c>
      <c r="C47" s="42"/>
      <c r="D47" s="42"/>
      <c r="E47" s="42"/>
      <c r="F47" s="42"/>
      <c r="G47" s="42"/>
      <c r="H47" s="42"/>
      <c r="I47" s="42"/>
      <c r="J47" s="42" t="s">
        <v>54</v>
      </c>
      <c r="K47" s="42"/>
      <c r="L47" s="42"/>
      <c r="M47" s="42"/>
      <c r="N47" s="42"/>
      <c r="O47" s="101"/>
      <c r="P47" s="101"/>
      <c r="Q47" s="101"/>
      <c r="R47" s="101"/>
    </row>
    <row r="48" spans="1:18" ht="12.7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/>
  <mergeCells count="5">
    <mergeCell ref="D14:H14"/>
    <mergeCell ref="D26:H26"/>
    <mergeCell ref="A1:R1"/>
    <mergeCell ref="A3:R3"/>
    <mergeCell ref="D38:H38"/>
  </mergeCells>
  <printOptions/>
  <pageMargins left="0.7874015748031497" right="0.5905511811023623" top="0.4724409448818898" bottom="0.6299212598425197" header="0.5118110236220472" footer="0.3937007874015748"/>
  <pageSetup horizontalDpi="203" verticalDpi="203" orientation="portrait" paperSize="9" r:id="rId2"/>
  <headerFooter alignWithMargins="0">
    <oddFooter>&amp;L&amp;D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S51"/>
  <sheetViews>
    <sheetView showGridLines="0" zoomScale="130" zoomScaleNormal="130" zoomScalePageLayoutView="0" workbookViewId="0" topLeftCell="A1">
      <pane ySplit="3" topLeftCell="A4" activePane="bottomLeft" state="frozen"/>
      <selection pane="topLeft" activeCell="C13" sqref="C13:H13"/>
      <selection pane="bottomLeft" activeCell="P11" sqref="P11"/>
    </sheetView>
  </sheetViews>
  <sheetFormatPr defaultColWidth="11.421875" defaultRowHeight="12.75"/>
  <cols>
    <col min="1" max="1" width="3.7109375" style="4" customWidth="1"/>
    <col min="2" max="2" width="18.7109375" style="3" customWidth="1"/>
    <col min="3" max="3" width="4.421875" style="3" hidden="1" customWidth="1"/>
    <col min="4" max="8" width="3.28125" style="3" customWidth="1"/>
    <col min="9" max="9" width="6.8515625" style="3" customWidth="1"/>
    <col min="10" max="12" width="3.28125" style="3" customWidth="1"/>
    <col min="13" max="13" width="7.00390625" style="3" customWidth="1"/>
    <col min="14" max="14" width="8.140625" style="3" customWidth="1"/>
    <col min="15" max="18" width="4.28125" style="3" customWidth="1"/>
    <col min="19" max="16384" width="11.421875" style="3" customWidth="1"/>
  </cols>
  <sheetData>
    <row r="1" spans="1:18" s="20" customFormat="1" ht="24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20" customFormat="1" ht="2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</row>
    <row r="3" spans="1:18" s="21" customFormat="1" ht="52.5" customHeight="1">
      <c r="A3" s="136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21" customFormat="1" ht="27">
      <c r="A4" s="27"/>
      <c r="B4" s="28" t="s">
        <v>46</v>
      </c>
      <c r="C4" s="83"/>
      <c r="D4" s="29" t="s">
        <v>39</v>
      </c>
      <c r="E4" s="30"/>
      <c r="F4" s="30"/>
      <c r="G4" s="30"/>
      <c r="H4" s="31"/>
      <c r="I4" s="32" t="s">
        <v>47</v>
      </c>
      <c r="J4" s="29" t="s">
        <v>40</v>
      </c>
      <c r="K4" s="33"/>
      <c r="L4" s="34"/>
      <c r="M4" s="32" t="s">
        <v>47</v>
      </c>
      <c r="N4" s="35" t="s">
        <v>33</v>
      </c>
      <c r="O4" s="36" t="s">
        <v>41</v>
      </c>
      <c r="P4" s="36" t="s">
        <v>48</v>
      </c>
      <c r="Q4" s="36" t="s">
        <v>49</v>
      </c>
      <c r="R4" s="36" t="s">
        <v>50</v>
      </c>
    </row>
    <row r="5" spans="1:18" ht="12" customHeight="1">
      <c r="A5" s="80"/>
      <c r="B5" s="82" t="s">
        <v>21</v>
      </c>
      <c r="C5" s="82"/>
      <c r="D5" s="82" t="s">
        <v>11</v>
      </c>
      <c r="E5" s="82" t="s">
        <v>15</v>
      </c>
      <c r="F5" s="82" t="s">
        <v>8</v>
      </c>
      <c r="G5" s="82" t="s">
        <v>9</v>
      </c>
      <c r="H5" s="82" t="s">
        <v>13</v>
      </c>
      <c r="I5" s="80"/>
      <c r="J5" s="82" t="s">
        <v>11</v>
      </c>
      <c r="K5" s="82" t="s">
        <v>15</v>
      </c>
      <c r="L5" s="82" t="s">
        <v>8</v>
      </c>
      <c r="M5" s="80"/>
      <c r="N5" s="80"/>
      <c r="O5" s="80"/>
      <c r="P5" s="80"/>
      <c r="Q5" s="80"/>
      <c r="R5" s="80"/>
    </row>
    <row r="6" spans="1:18" ht="12.75">
      <c r="A6" s="82">
        <v>1</v>
      </c>
      <c r="B6" s="79" t="s">
        <v>61</v>
      </c>
      <c r="C6" s="85" t="s">
        <v>12</v>
      </c>
      <c r="D6" s="81">
        <v>10</v>
      </c>
      <c r="E6" s="81">
        <v>10</v>
      </c>
      <c r="F6" s="81">
        <v>10</v>
      </c>
      <c r="G6" s="81">
        <v>9</v>
      </c>
      <c r="H6" s="81">
        <v>8</v>
      </c>
      <c r="I6" s="82">
        <f>SUM(D6:H6)</f>
        <v>47</v>
      </c>
      <c r="J6" s="81">
        <v>10</v>
      </c>
      <c r="K6" s="81">
        <v>9</v>
      </c>
      <c r="L6" s="81">
        <v>8</v>
      </c>
      <c r="M6" s="82">
        <f>J6+K6+L6</f>
        <v>27</v>
      </c>
      <c r="N6" s="82">
        <f>SUM(I6,M6)</f>
        <v>74</v>
      </c>
      <c r="O6" s="82">
        <f>COUNTIF(D6:L6,10)</f>
        <v>4</v>
      </c>
      <c r="P6" s="82">
        <f>COUNTIF(D6:L6,9)</f>
        <v>2</v>
      </c>
      <c r="Q6" s="82">
        <f>COUNTIF(D6:L6,8)</f>
        <v>2</v>
      </c>
      <c r="R6" s="82">
        <f>COUNTIF(D6:L6,7)</f>
        <v>0</v>
      </c>
    </row>
    <row r="7" spans="1:18" ht="12.75">
      <c r="A7" s="82">
        <v>2</v>
      </c>
      <c r="B7" s="79" t="s">
        <v>63</v>
      </c>
      <c r="C7" s="85" t="s">
        <v>12</v>
      </c>
      <c r="D7" s="81">
        <v>10</v>
      </c>
      <c r="E7" s="81">
        <v>9</v>
      </c>
      <c r="F7" s="81">
        <v>9</v>
      </c>
      <c r="G7" s="81">
        <v>9</v>
      </c>
      <c r="H7" s="81">
        <v>8</v>
      </c>
      <c r="I7" s="82">
        <f>SUM(D7:H7)</f>
        <v>45</v>
      </c>
      <c r="J7" s="81">
        <v>10</v>
      </c>
      <c r="K7" s="81">
        <v>8</v>
      </c>
      <c r="L7" s="81">
        <v>8</v>
      </c>
      <c r="M7" s="82">
        <f>SUM(J7:L7)</f>
        <v>26</v>
      </c>
      <c r="N7" s="82">
        <f>SUM(I7,M7)</f>
        <v>71</v>
      </c>
      <c r="O7" s="82">
        <f>COUNTIF(D7:L7,10)</f>
        <v>2</v>
      </c>
      <c r="P7" s="82">
        <f>COUNTIF(D7:L7,9)</f>
        <v>3</v>
      </c>
      <c r="Q7" s="82">
        <f>COUNTIF(D7:L7,8)</f>
        <v>3</v>
      </c>
      <c r="R7" s="82">
        <f>COUNTIF(D7:L7,7)</f>
        <v>0</v>
      </c>
    </row>
    <row r="8" spans="1:18" ht="12.75">
      <c r="A8" s="82">
        <v>3</v>
      </c>
      <c r="B8" s="79" t="s">
        <v>115</v>
      </c>
      <c r="C8" s="85" t="s">
        <v>12</v>
      </c>
      <c r="D8" s="81">
        <v>10</v>
      </c>
      <c r="E8" s="81">
        <v>10</v>
      </c>
      <c r="F8" s="81">
        <v>10</v>
      </c>
      <c r="G8" s="81">
        <v>9</v>
      </c>
      <c r="H8" s="81">
        <v>9</v>
      </c>
      <c r="I8" s="82">
        <f>SUM(D8:H8)</f>
        <v>48</v>
      </c>
      <c r="J8" s="81">
        <v>8</v>
      </c>
      <c r="K8" s="81">
        <v>8</v>
      </c>
      <c r="L8" s="81">
        <v>5</v>
      </c>
      <c r="M8" s="82">
        <f>SUM(J8:L8)</f>
        <v>21</v>
      </c>
      <c r="N8" s="82">
        <f>SUM(I8,M8)</f>
        <v>69</v>
      </c>
      <c r="O8" s="82">
        <f>COUNTIF(D8:L8,10)</f>
        <v>3</v>
      </c>
      <c r="P8" s="82">
        <f>COUNTIF(D8:L8,9)</f>
        <v>2</v>
      </c>
      <c r="Q8" s="82">
        <f>COUNTIF(D8:L8,8)</f>
        <v>2</v>
      </c>
      <c r="R8" s="82">
        <f>COUNTIF(D8:L8,7)</f>
        <v>0</v>
      </c>
    </row>
    <row r="9" spans="1:18" ht="12.75">
      <c r="A9" s="82">
        <v>4</v>
      </c>
      <c r="B9" s="79" t="s">
        <v>114</v>
      </c>
      <c r="C9" s="85" t="s">
        <v>12</v>
      </c>
      <c r="D9" s="81">
        <v>10</v>
      </c>
      <c r="E9" s="81">
        <v>9</v>
      </c>
      <c r="F9" s="81">
        <v>9</v>
      </c>
      <c r="G9" s="81">
        <v>9</v>
      </c>
      <c r="H9" s="81">
        <v>9</v>
      </c>
      <c r="I9" s="82">
        <f>SUM(D9:H9)</f>
        <v>46</v>
      </c>
      <c r="J9" s="81">
        <v>8</v>
      </c>
      <c r="K9" s="81">
        <v>7</v>
      </c>
      <c r="L9" s="81">
        <v>7</v>
      </c>
      <c r="M9" s="82">
        <f>SUM(J9:L9)</f>
        <v>22</v>
      </c>
      <c r="N9" s="82">
        <f>SUM(I9,M9)</f>
        <v>68</v>
      </c>
      <c r="O9" s="82">
        <f>COUNTIF(D9:L9,10)</f>
        <v>1</v>
      </c>
      <c r="P9" s="82">
        <f>COUNTIF(D9:L9,9)</f>
        <v>4</v>
      </c>
      <c r="Q9" s="82">
        <f>COUNTIF(D9:L9,8)</f>
        <v>1</v>
      </c>
      <c r="R9" s="82">
        <f>COUNTIF(D9:L9,7)</f>
        <v>2</v>
      </c>
    </row>
    <row r="10" spans="1:18" ht="12.75">
      <c r="A10" s="82">
        <v>5</v>
      </c>
      <c r="B10" s="79" t="s">
        <v>62</v>
      </c>
      <c r="C10" s="85" t="s">
        <v>12</v>
      </c>
      <c r="D10" s="81">
        <v>10</v>
      </c>
      <c r="E10" s="81">
        <v>10</v>
      </c>
      <c r="F10" s="81">
        <v>10</v>
      </c>
      <c r="G10" s="81">
        <v>9</v>
      </c>
      <c r="H10" s="81">
        <v>9</v>
      </c>
      <c r="I10" s="82">
        <f>SUM(D10:H10)</f>
        <v>48</v>
      </c>
      <c r="J10" s="81">
        <v>8</v>
      </c>
      <c r="K10" s="81">
        <v>6</v>
      </c>
      <c r="L10" s="81">
        <v>6</v>
      </c>
      <c r="M10" s="82">
        <f>SUM(J10:L10)</f>
        <v>20</v>
      </c>
      <c r="N10" s="82">
        <f>SUM(I10,M10)</f>
        <v>68</v>
      </c>
      <c r="O10" s="82">
        <f>COUNTIF(D10:L10,10)</f>
        <v>3</v>
      </c>
      <c r="P10" s="82">
        <f>COUNTIF(D10:L10,9)</f>
        <v>2</v>
      </c>
      <c r="Q10" s="82">
        <f>COUNTIF(D10:L10,8)</f>
        <v>1</v>
      </c>
      <c r="R10" s="82">
        <f>COUNTIF(D10:L10,7)</f>
        <v>0</v>
      </c>
    </row>
    <row r="11" spans="1:18" ht="13.5" thickBot="1">
      <c r="A11" s="86"/>
      <c r="B11" s="71"/>
      <c r="C11" s="71"/>
      <c r="D11" s="71"/>
      <c r="E11" s="71"/>
      <c r="F11" s="71"/>
      <c r="G11" s="71"/>
      <c r="H11" s="71"/>
      <c r="I11" s="87">
        <f>SUM(I6:I10)</f>
        <v>234</v>
      </c>
      <c r="J11" s="86"/>
      <c r="K11" s="86"/>
      <c r="L11" s="86"/>
      <c r="M11" s="87">
        <f>SUM(M6:M10)</f>
        <v>116</v>
      </c>
      <c r="N11" s="87">
        <f>SUM(N6:N10)</f>
        <v>350</v>
      </c>
      <c r="O11" s="88">
        <f>SUM(O6:O10)</f>
        <v>13</v>
      </c>
      <c r="P11" s="71"/>
      <c r="Q11" s="71"/>
      <c r="R11" s="71"/>
    </row>
    <row r="12" spans="1:18" ht="13.5" thickTop="1">
      <c r="A12" s="86"/>
      <c r="B12" s="71"/>
      <c r="C12" s="71"/>
      <c r="D12" s="71"/>
      <c r="E12" s="71"/>
      <c r="F12" s="71"/>
      <c r="G12" s="71"/>
      <c r="H12" s="71"/>
      <c r="I12" s="86"/>
      <c r="J12" s="86"/>
      <c r="K12" s="86"/>
      <c r="L12" s="86"/>
      <c r="M12" s="86"/>
      <c r="N12" s="86"/>
      <c r="O12" s="86"/>
      <c r="P12" s="71"/>
      <c r="Q12" s="71"/>
      <c r="R12" s="71"/>
    </row>
    <row r="13" spans="1:18" ht="12.75">
      <c r="A13" s="8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3.5" thickBot="1">
      <c r="A14" s="86"/>
      <c r="B14" s="89" t="s">
        <v>5</v>
      </c>
      <c r="C14" s="89"/>
      <c r="D14" s="134" t="str">
        <f>B6</f>
        <v>Matthias Schütt</v>
      </c>
      <c r="E14" s="134"/>
      <c r="F14" s="134"/>
      <c r="G14" s="134"/>
      <c r="H14" s="134"/>
      <c r="I14" s="90">
        <f>N6</f>
        <v>74</v>
      </c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13.5" thickTop="1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6"/>
      <c r="P15" s="26"/>
      <c r="Q15" s="26"/>
      <c r="R15" s="26"/>
    </row>
    <row r="16" spans="1:18" ht="27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6"/>
      <c r="P16" s="26"/>
      <c r="Q16" s="26"/>
      <c r="R16" s="26"/>
    </row>
    <row r="17" spans="1:18" ht="27">
      <c r="A17" s="27"/>
      <c r="B17" s="28" t="s">
        <v>51</v>
      </c>
      <c r="C17" s="83"/>
      <c r="D17" s="29" t="s">
        <v>39</v>
      </c>
      <c r="E17" s="30"/>
      <c r="F17" s="30"/>
      <c r="G17" s="30"/>
      <c r="H17" s="31"/>
      <c r="I17" s="32" t="s">
        <v>47</v>
      </c>
      <c r="J17" s="29" t="s">
        <v>40</v>
      </c>
      <c r="K17" s="33"/>
      <c r="L17" s="34"/>
      <c r="M17" s="32" t="s">
        <v>47</v>
      </c>
      <c r="N17" s="35" t="s">
        <v>33</v>
      </c>
      <c r="O17" s="36" t="s">
        <v>41</v>
      </c>
      <c r="P17" s="36" t="s">
        <v>48</v>
      </c>
      <c r="Q17" s="36" t="s">
        <v>49</v>
      </c>
      <c r="R17" s="36" t="s">
        <v>50</v>
      </c>
    </row>
    <row r="18" spans="1:18" ht="12.75">
      <c r="A18" s="80"/>
      <c r="B18" s="82" t="s">
        <v>21</v>
      </c>
      <c r="C18" s="82"/>
      <c r="D18" s="82" t="s">
        <v>11</v>
      </c>
      <c r="E18" s="82" t="s">
        <v>15</v>
      </c>
      <c r="F18" s="82" t="s">
        <v>8</v>
      </c>
      <c r="G18" s="82" t="s">
        <v>9</v>
      </c>
      <c r="H18" s="82" t="s">
        <v>13</v>
      </c>
      <c r="I18" s="82"/>
      <c r="J18" s="82" t="s">
        <v>11</v>
      </c>
      <c r="K18" s="82" t="s">
        <v>15</v>
      </c>
      <c r="L18" s="82" t="s">
        <v>8</v>
      </c>
      <c r="M18" s="82"/>
      <c r="N18" s="82"/>
      <c r="O18" s="82"/>
      <c r="P18" s="82"/>
      <c r="Q18" s="82"/>
      <c r="R18" s="82"/>
    </row>
    <row r="19" spans="1:18" ht="12.75">
      <c r="A19" s="82">
        <v>1</v>
      </c>
      <c r="B19" s="79" t="s">
        <v>64</v>
      </c>
      <c r="C19" s="91" t="s">
        <v>12</v>
      </c>
      <c r="D19" s="81">
        <v>10</v>
      </c>
      <c r="E19" s="81">
        <v>10</v>
      </c>
      <c r="F19" s="81">
        <v>10</v>
      </c>
      <c r="G19" s="81">
        <v>10</v>
      </c>
      <c r="H19" s="81">
        <v>10</v>
      </c>
      <c r="I19" s="82">
        <f>SUM(D19:H19)</f>
        <v>50</v>
      </c>
      <c r="J19" s="81">
        <v>10</v>
      </c>
      <c r="K19" s="81">
        <v>10</v>
      </c>
      <c r="L19" s="81">
        <v>9</v>
      </c>
      <c r="M19" s="82">
        <f>SUM(J19:L19)</f>
        <v>29</v>
      </c>
      <c r="N19" s="82">
        <f>SUM(I19,M19)</f>
        <v>79</v>
      </c>
      <c r="O19" s="82">
        <f>COUNTIF(D19:L19,10)</f>
        <v>7</v>
      </c>
      <c r="P19" s="82">
        <f>COUNTIF(D19:L19,9)</f>
        <v>1</v>
      </c>
      <c r="Q19" s="82">
        <f>COUNTIF(D19:L19,8)</f>
        <v>0</v>
      </c>
      <c r="R19" s="82">
        <f>COUNTIF(D19:L19,7)</f>
        <v>0</v>
      </c>
    </row>
    <row r="20" spans="1:19" ht="12.75">
      <c r="A20" s="82">
        <v>1</v>
      </c>
      <c r="B20" s="79" t="s">
        <v>117</v>
      </c>
      <c r="C20" s="91" t="s">
        <v>12</v>
      </c>
      <c r="D20" s="81">
        <v>10</v>
      </c>
      <c r="E20" s="81">
        <v>10</v>
      </c>
      <c r="F20" s="81">
        <v>10</v>
      </c>
      <c r="G20" s="81">
        <v>10</v>
      </c>
      <c r="H20" s="81">
        <v>10</v>
      </c>
      <c r="I20" s="82">
        <f>SUM(D20:H20)</f>
        <v>50</v>
      </c>
      <c r="J20" s="81">
        <v>10</v>
      </c>
      <c r="K20" s="81">
        <v>10</v>
      </c>
      <c r="L20" s="81">
        <v>9</v>
      </c>
      <c r="M20" s="82">
        <f>SUM(J20:L20)</f>
        <v>29</v>
      </c>
      <c r="N20" s="82">
        <f>SUM(I20,M20)</f>
        <v>79</v>
      </c>
      <c r="O20" s="82">
        <f>COUNTIF(D20:L20,10)</f>
        <v>7</v>
      </c>
      <c r="P20" s="82">
        <f>COUNTIF(D20:L20,9)</f>
        <v>1</v>
      </c>
      <c r="Q20" s="82">
        <f>COUNTIF(D20:L20,8)</f>
        <v>0</v>
      </c>
      <c r="R20" s="82">
        <f>COUNTIF(D20:L20,7)</f>
        <v>0</v>
      </c>
      <c r="S20" s="22"/>
    </row>
    <row r="21" spans="1:18" ht="12.75">
      <c r="A21" s="82">
        <v>3</v>
      </c>
      <c r="B21" s="79" t="s">
        <v>116</v>
      </c>
      <c r="C21" s="91" t="s">
        <v>12</v>
      </c>
      <c r="D21" s="81">
        <v>10</v>
      </c>
      <c r="E21" s="81">
        <v>10</v>
      </c>
      <c r="F21" s="81">
        <v>10</v>
      </c>
      <c r="G21" s="81">
        <v>10</v>
      </c>
      <c r="H21" s="81">
        <v>10</v>
      </c>
      <c r="I21" s="82">
        <f>SUM(D21:H21)</f>
        <v>50</v>
      </c>
      <c r="J21" s="81">
        <v>10</v>
      </c>
      <c r="K21" s="81">
        <v>9</v>
      </c>
      <c r="L21" s="81">
        <v>8</v>
      </c>
      <c r="M21" s="82">
        <f>SUM(J21:L21)</f>
        <v>27</v>
      </c>
      <c r="N21" s="82">
        <f>SUM(I21,M21)</f>
        <v>77</v>
      </c>
      <c r="O21" s="82">
        <f>COUNTIF(D21:L21,10)</f>
        <v>6</v>
      </c>
      <c r="P21" s="82">
        <f>COUNTIF(D21:L21,9)</f>
        <v>1</v>
      </c>
      <c r="Q21" s="82">
        <f>COUNTIF(D21:L21,8)</f>
        <v>1</v>
      </c>
      <c r="R21" s="82">
        <f>COUNTIF(D21:L21,7)</f>
        <v>0</v>
      </c>
    </row>
    <row r="22" spans="1:18" ht="12.75">
      <c r="A22" s="82">
        <v>4</v>
      </c>
      <c r="B22" s="79" t="s">
        <v>65</v>
      </c>
      <c r="C22" s="91" t="s">
        <v>12</v>
      </c>
      <c r="D22" s="81">
        <v>10</v>
      </c>
      <c r="E22" s="81">
        <v>10</v>
      </c>
      <c r="F22" s="81">
        <v>10</v>
      </c>
      <c r="G22" s="81">
        <v>9</v>
      </c>
      <c r="H22" s="81">
        <v>9</v>
      </c>
      <c r="I22" s="82">
        <f>SUM(D22:H22)</f>
        <v>48</v>
      </c>
      <c r="J22" s="81">
        <v>9</v>
      </c>
      <c r="K22" s="81">
        <v>8</v>
      </c>
      <c r="L22" s="81">
        <v>8</v>
      </c>
      <c r="M22" s="82">
        <f>SUM(J22:L22)</f>
        <v>25</v>
      </c>
      <c r="N22" s="82">
        <f>SUM(I22,M22)</f>
        <v>73</v>
      </c>
      <c r="O22" s="82">
        <f>COUNTIF(D22:L22,10)</f>
        <v>3</v>
      </c>
      <c r="P22" s="82">
        <f>COUNTIF(D22:L22,9)</f>
        <v>3</v>
      </c>
      <c r="Q22" s="82">
        <f>COUNTIF(D22:L22,8)</f>
        <v>2</v>
      </c>
      <c r="R22" s="82">
        <f>COUNTIF(D22:L22,7)</f>
        <v>0</v>
      </c>
    </row>
    <row r="23" spans="1:18" ht="13.5" thickBot="1">
      <c r="A23" s="86"/>
      <c r="B23" s="71"/>
      <c r="C23" s="86"/>
      <c r="D23" s="86"/>
      <c r="E23" s="86"/>
      <c r="F23" s="86"/>
      <c r="G23" s="86"/>
      <c r="H23" s="86"/>
      <c r="I23" s="87">
        <f>SUM(I19:I22)</f>
        <v>198</v>
      </c>
      <c r="J23" s="86"/>
      <c r="K23" s="86"/>
      <c r="L23" s="86"/>
      <c r="M23" s="87">
        <f>SUM(M19:M22)</f>
        <v>110</v>
      </c>
      <c r="N23" s="87">
        <f>I23+M23</f>
        <v>308</v>
      </c>
      <c r="O23" s="92">
        <f>SUM(O19:O22)</f>
        <v>23</v>
      </c>
      <c r="P23" s="86"/>
      <c r="Q23" s="86"/>
      <c r="R23" s="86"/>
    </row>
    <row r="24" spans="1:18" ht="13.5" thickTop="1">
      <c r="A24" s="8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2.75">
      <c r="A25" s="8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13.5" thickBot="1">
      <c r="A26" s="86"/>
      <c r="B26" s="89" t="s">
        <v>18</v>
      </c>
      <c r="C26" s="89"/>
      <c r="D26" s="134" t="str">
        <f>B19</f>
        <v>Brigitte Steffens</v>
      </c>
      <c r="E26" s="134"/>
      <c r="F26" s="134"/>
      <c r="G26" s="134"/>
      <c r="H26" s="134"/>
      <c r="I26" s="90">
        <f>N19</f>
        <v>79</v>
      </c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13.5" thickTop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6"/>
      <c r="P27" s="26"/>
      <c r="Q27" s="26"/>
      <c r="R27" s="26"/>
    </row>
    <row r="28" spans="1:18" ht="27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6"/>
      <c r="P28" s="26"/>
      <c r="Q28" s="26"/>
      <c r="R28" s="26"/>
    </row>
    <row r="29" spans="1:18" ht="48.75">
      <c r="A29" s="27"/>
      <c r="B29" s="40" t="s">
        <v>52</v>
      </c>
      <c r="C29" s="84"/>
      <c r="D29" s="29" t="s">
        <v>39</v>
      </c>
      <c r="E29" s="30"/>
      <c r="F29" s="30"/>
      <c r="G29" s="30"/>
      <c r="H29" s="31"/>
      <c r="I29" s="32" t="s">
        <v>47</v>
      </c>
      <c r="J29" s="29" t="s">
        <v>40</v>
      </c>
      <c r="K29" s="33"/>
      <c r="L29" s="34"/>
      <c r="M29" s="32" t="s">
        <v>47</v>
      </c>
      <c r="N29" s="35" t="s">
        <v>33</v>
      </c>
      <c r="O29" s="36" t="s">
        <v>41</v>
      </c>
      <c r="P29" s="36" t="s">
        <v>48</v>
      </c>
      <c r="Q29" s="36" t="s">
        <v>49</v>
      </c>
      <c r="R29" s="36" t="s">
        <v>50</v>
      </c>
    </row>
    <row r="30" spans="1:18" ht="12.75">
      <c r="A30" s="80"/>
      <c r="B30" s="82" t="s">
        <v>21</v>
      </c>
      <c r="C30" s="82"/>
      <c r="D30" s="82" t="s">
        <v>11</v>
      </c>
      <c r="E30" s="82" t="s">
        <v>15</v>
      </c>
      <c r="F30" s="82" t="s">
        <v>8</v>
      </c>
      <c r="G30" s="82" t="s">
        <v>9</v>
      </c>
      <c r="H30" s="82" t="s">
        <v>13</v>
      </c>
      <c r="I30" s="82"/>
      <c r="J30" s="82" t="s">
        <v>11</v>
      </c>
      <c r="K30" s="82" t="s">
        <v>15</v>
      </c>
      <c r="L30" s="82" t="s">
        <v>8</v>
      </c>
      <c r="M30" s="82"/>
      <c r="N30" s="82"/>
      <c r="O30" s="82"/>
      <c r="P30" s="82"/>
      <c r="Q30" s="82"/>
      <c r="R30" s="82"/>
    </row>
    <row r="31" spans="1:18" ht="12.75">
      <c r="A31" s="82">
        <v>1</v>
      </c>
      <c r="B31" s="79" t="s">
        <v>67</v>
      </c>
      <c r="C31" s="91" t="s">
        <v>12</v>
      </c>
      <c r="D31" s="81">
        <v>10</v>
      </c>
      <c r="E31" s="81">
        <v>9</v>
      </c>
      <c r="F31" s="81">
        <v>9</v>
      </c>
      <c r="G31" s="81">
        <v>9</v>
      </c>
      <c r="H31" s="81">
        <v>8</v>
      </c>
      <c r="I31" s="82">
        <f>SUM(D31:H31)</f>
        <v>45</v>
      </c>
      <c r="J31" s="81">
        <v>9</v>
      </c>
      <c r="K31" s="81">
        <v>9</v>
      </c>
      <c r="L31" s="81">
        <v>8</v>
      </c>
      <c r="M31" s="82">
        <f>SUM(J31:L31)</f>
        <v>26</v>
      </c>
      <c r="N31" s="82">
        <f>SUM(I31,M31)</f>
        <v>71</v>
      </c>
      <c r="O31" s="82">
        <f>COUNTIF(D31:L31,10)</f>
        <v>1</v>
      </c>
      <c r="P31" s="82">
        <f>COUNTIF(D31:L31,9)</f>
        <v>5</v>
      </c>
      <c r="Q31" s="82">
        <f>COUNTIF(D31:L31,8)</f>
        <v>2</v>
      </c>
      <c r="R31" s="82">
        <f>COUNTIF(D31:L31,7)</f>
        <v>0</v>
      </c>
    </row>
    <row r="32" spans="1:18" ht="12.75">
      <c r="A32" s="82">
        <v>2</v>
      </c>
      <c r="B32" s="79" t="s">
        <v>118</v>
      </c>
      <c r="C32" s="91" t="s">
        <v>12</v>
      </c>
      <c r="D32" s="81">
        <v>10</v>
      </c>
      <c r="E32" s="81">
        <v>10</v>
      </c>
      <c r="F32" s="81">
        <v>10</v>
      </c>
      <c r="G32" s="81">
        <v>9</v>
      </c>
      <c r="H32" s="81">
        <v>8</v>
      </c>
      <c r="I32" s="82">
        <f>SUM(D32:H32)</f>
        <v>47</v>
      </c>
      <c r="J32" s="81">
        <v>8</v>
      </c>
      <c r="K32" s="81">
        <v>7</v>
      </c>
      <c r="L32" s="81">
        <v>7</v>
      </c>
      <c r="M32" s="82">
        <f>SUM(J32:L32)</f>
        <v>22</v>
      </c>
      <c r="N32" s="82">
        <f>SUM(I32,M32)</f>
        <v>69</v>
      </c>
      <c r="O32" s="82">
        <f>COUNTIF(D32:L32,10)</f>
        <v>3</v>
      </c>
      <c r="P32" s="82">
        <f>COUNTIF(D32:L32,9)</f>
        <v>1</v>
      </c>
      <c r="Q32" s="82">
        <f>COUNTIF(D32:L32,8)</f>
        <v>2</v>
      </c>
      <c r="R32" s="82">
        <f>COUNTIF(D32:L32,7)</f>
        <v>2</v>
      </c>
    </row>
    <row r="33" spans="1:18" ht="12.75">
      <c r="A33" s="82">
        <v>3</v>
      </c>
      <c r="B33" s="79" t="s">
        <v>66</v>
      </c>
      <c r="C33" s="91" t="s">
        <v>12</v>
      </c>
      <c r="D33" s="81">
        <v>10</v>
      </c>
      <c r="E33" s="81">
        <v>10</v>
      </c>
      <c r="F33" s="81">
        <v>8</v>
      </c>
      <c r="G33" s="81">
        <v>8</v>
      </c>
      <c r="H33" s="81">
        <v>8</v>
      </c>
      <c r="I33" s="82">
        <f>SUM(D33:H33)</f>
        <v>44</v>
      </c>
      <c r="J33" s="81">
        <v>9</v>
      </c>
      <c r="K33" s="81">
        <v>7</v>
      </c>
      <c r="L33" s="81">
        <v>6</v>
      </c>
      <c r="M33" s="82">
        <f>SUM(J33:L33)</f>
        <v>22</v>
      </c>
      <c r="N33" s="82">
        <f>SUM(I33,M33)</f>
        <v>66</v>
      </c>
      <c r="O33" s="82">
        <f>COUNTIF(D33:L33,10)</f>
        <v>2</v>
      </c>
      <c r="P33" s="82">
        <f>COUNTIF(D33:L33,9)</f>
        <v>1</v>
      </c>
      <c r="Q33" s="82">
        <f>COUNTIF(D33:L33,8)</f>
        <v>3</v>
      </c>
      <c r="R33" s="82">
        <f>COUNTIF(D33:L33,7)</f>
        <v>1</v>
      </c>
    </row>
    <row r="34" spans="1:18" ht="12.75">
      <c r="A34" s="82">
        <v>4</v>
      </c>
      <c r="B34" s="79" t="s">
        <v>78</v>
      </c>
      <c r="C34" s="91" t="s">
        <v>12</v>
      </c>
      <c r="D34" s="81">
        <v>10</v>
      </c>
      <c r="E34" s="81">
        <v>10</v>
      </c>
      <c r="F34" s="81">
        <v>10</v>
      </c>
      <c r="G34" s="81">
        <v>9</v>
      </c>
      <c r="H34" s="81">
        <v>8</v>
      </c>
      <c r="I34" s="82">
        <f>SUM(D34:H34)</f>
        <v>47</v>
      </c>
      <c r="J34" s="81">
        <v>7</v>
      </c>
      <c r="K34" s="81">
        <v>7</v>
      </c>
      <c r="L34" s="81">
        <v>0</v>
      </c>
      <c r="M34" s="82">
        <f>SUM(J34:L34)</f>
        <v>14</v>
      </c>
      <c r="N34" s="82">
        <f>SUM(I34,M34)</f>
        <v>61</v>
      </c>
      <c r="O34" s="82">
        <f>COUNTIF(D34:L34,10)</f>
        <v>3</v>
      </c>
      <c r="P34" s="82">
        <f>COUNTIF(D34:L34,9)</f>
        <v>1</v>
      </c>
      <c r="Q34" s="82">
        <f>COUNTIF(D34:L34,8)</f>
        <v>1</v>
      </c>
      <c r="R34" s="82">
        <f>COUNTIF(D34:L34,7)</f>
        <v>2</v>
      </c>
    </row>
    <row r="35" spans="1:18" ht="13.5" thickBot="1">
      <c r="A35" s="86"/>
      <c r="B35" s="71"/>
      <c r="C35" s="86"/>
      <c r="D35" s="86"/>
      <c r="E35" s="86"/>
      <c r="F35" s="86"/>
      <c r="G35" s="86"/>
      <c r="H35" s="86"/>
      <c r="I35" s="87">
        <f>SUM(I31:I34)</f>
        <v>183</v>
      </c>
      <c r="J35" s="86"/>
      <c r="K35" s="86"/>
      <c r="L35" s="86"/>
      <c r="M35" s="87">
        <f>SUM(M31:M34)</f>
        <v>84</v>
      </c>
      <c r="N35" s="87">
        <f>SUM(N31:N34)</f>
        <v>267</v>
      </c>
      <c r="O35" s="92">
        <f>SUM(O31:O34)</f>
        <v>9</v>
      </c>
      <c r="P35" s="86"/>
      <c r="Q35" s="86"/>
      <c r="R35" s="86"/>
    </row>
    <row r="36" spans="1:18" ht="13.5" thickTop="1">
      <c r="A36" s="3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0"/>
      <c r="P36" s="10"/>
      <c r="Q36" s="10"/>
      <c r="R36" s="10"/>
    </row>
    <row r="37" spans="1:18" ht="12.75">
      <c r="A37" s="3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0"/>
      <c r="P37" s="10"/>
      <c r="Q37" s="10"/>
      <c r="R37" s="10"/>
    </row>
    <row r="38" spans="1:18" s="52" customFormat="1" ht="13.5" thickBot="1">
      <c r="A38" s="46"/>
      <c r="B38" s="89" t="s">
        <v>5</v>
      </c>
      <c r="C38" s="89"/>
      <c r="D38" s="134" t="str">
        <f>B31</f>
        <v>Julia Gosenko</v>
      </c>
      <c r="E38" s="134"/>
      <c r="F38" s="134"/>
      <c r="G38" s="134"/>
      <c r="H38" s="134"/>
      <c r="I38" s="90">
        <f>N31</f>
        <v>71</v>
      </c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 thickTop="1">
      <c r="A39" s="14"/>
      <c r="B39" s="26"/>
      <c r="C39" s="26"/>
      <c r="D39" s="41"/>
      <c r="E39" s="41"/>
      <c r="F39" s="41"/>
      <c r="G39" s="41"/>
      <c r="H39" s="41"/>
      <c r="I39" s="26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 thickBot="1">
      <c r="A40" s="14"/>
      <c r="B40" s="26"/>
      <c r="C40" s="26"/>
      <c r="D40" s="41"/>
      <c r="E40" s="41"/>
      <c r="F40" s="41"/>
      <c r="G40" s="41"/>
      <c r="H40" s="41"/>
      <c r="I40" s="26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52" customFormat="1" ht="13.5" thickBot="1">
      <c r="A41" s="46"/>
      <c r="B41" s="95" t="s">
        <v>33</v>
      </c>
      <c r="C41" s="96"/>
      <c r="D41" s="97"/>
      <c r="E41" s="97"/>
      <c r="F41" s="97"/>
      <c r="G41" s="97"/>
      <c r="H41" s="97"/>
      <c r="I41" s="98">
        <f>I11+I23+I35</f>
        <v>615</v>
      </c>
      <c r="J41" s="98"/>
      <c r="K41" s="98"/>
      <c r="L41" s="98"/>
      <c r="M41" s="98">
        <f>M11+M23+M35</f>
        <v>310</v>
      </c>
      <c r="N41" s="99">
        <f>N11+N23+N35</f>
        <v>925</v>
      </c>
      <c r="O41" s="45"/>
      <c r="P41" s="45"/>
      <c r="Q41" s="45"/>
      <c r="R41" s="45"/>
    </row>
    <row r="42" spans="1:18" ht="12.75">
      <c r="A42" s="14"/>
      <c r="B42" s="93"/>
      <c r="C42" s="93"/>
      <c r="D42" s="94"/>
      <c r="E42" s="94"/>
      <c r="F42" s="94"/>
      <c r="G42" s="94"/>
      <c r="H42" s="94"/>
      <c r="I42" s="93"/>
      <c r="J42" s="93"/>
      <c r="K42" s="93"/>
      <c r="L42" s="93"/>
      <c r="M42" s="93"/>
      <c r="N42" s="93"/>
      <c r="O42" s="10"/>
      <c r="P42" s="10"/>
      <c r="Q42" s="10"/>
      <c r="R42" s="10"/>
    </row>
    <row r="43" spans="1:18" ht="12.75">
      <c r="A43" s="14"/>
      <c r="B43" s="93"/>
      <c r="C43" s="93"/>
      <c r="D43" s="94"/>
      <c r="E43" s="94"/>
      <c r="F43" s="94"/>
      <c r="G43" s="94"/>
      <c r="H43" s="94"/>
      <c r="I43" s="93"/>
      <c r="J43" s="93"/>
      <c r="K43" s="93"/>
      <c r="L43" s="93"/>
      <c r="M43" s="93"/>
      <c r="N43" s="93"/>
      <c r="O43" s="10"/>
      <c r="P43" s="10"/>
      <c r="Q43" s="10"/>
      <c r="R43" s="10"/>
    </row>
    <row r="44" spans="1:18" ht="12.75">
      <c r="A44" s="14"/>
      <c r="B44" s="93"/>
      <c r="C44" s="93"/>
      <c r="D44" s="94"/>
      <c r="E44" s="94"/>
      <c r="F44" s="94"/>
      <c r="G44" s="94"/>
      <c r="H44" s="94"/>
      <c r="I44" s="93"/>
      <c r="J44" s="93"/>
      <c r="K44" s="93"/>
      <c r="L44" s="93"/>
      <c r="M44" s="93"/>
      <c r="N44" s="93"/>
      <c r="O44" s="10"/>
      <c r="P44" s="10"/>
      <c r="Q44" s="10"/>
      <c r="R44" s="10"/>
    </row>
    <row r="45" spans="1:18" ht="12.75">
      <c r="A45" s="14"/>
      <c r="B45" s="93"/>
      <c r="C45" s="93"/>
      <c r="D45" s="94"/>
      <c r="E45" s="94"/>
      <c r="F45" s="94"/>
      <c r="G45" s="94"/>
      <c r="H45" s="94"/>
      <c r="I45" s="93"/>
      <c r="J45" s="93"/>
      <c r="K45" s="93"/>
      <c r="L45" s="93"/>
      <c r="M45" s="93"/>
      <c r="N45" s="93"/>
      <c r="O45" s="10"/>
      <c r="P45" s="10"/>
      <c r="Q45" s="10"/>
      <c r="R45" s="10"/>
    </row>
    <row r="46" spans="1:18" ht="12.7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7.25">
      <c r="A47" s="14"/>
      <c r="B47" s="42" t="s">
        <v>53</v>
      </c>
      <c r="C47" s="42"/>
      <c r="D47" s="42"/>
      <c r="E47" s="42"/>
      <c r="F47" s="42"/>
      <c r="G47" s="42"/>
      <c r="H47" s="42"/>
      <c r="I47" s="42"/>
      <c r="J47" s="42" t="s">
        <v>54</v>
      </c>
      <c r="K47" s="42"/>
      <c r="L47" s="42"/>
      <c r="M47" s="42"/>
      <c r="N47" s="42"/>
      <c r="O47" s="101"/>
      <c r="P47" s="101"/>
      <c r="Q47" s="101"/>
      <c r="R47" s="101"/>
    </row>
    <row r="48" spans="1:18" ht="12.7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/>
  <mergeCells count="5">
    <mergeCell ref="A1:R1"/>
    <mergeCell ref="A3:R3"/>
    <mergeCell ref="D14:H14"/>
    <mergeCell ref="D26:H26"/>
    <mergeCell ref="D38:H38"/>
  </mergeCells>
  <printOptions/>
  <pageMargins left="0.7874015748031497" right="0.5905511811023623" top="0.4724409448818898" bottom="0.6299212598425197" header="0.5118110236220472" footer="0.3937007874015748"/>
  <pageSetup horizontalDpi="203" verticalDpi="203" orientation="portrait" paperSize="9" r:id="rId2"/>
  <headerFooter alignWithMargins="0">
    <oddFooter>&amp;L&amp;D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S51"/>
  <sheetViews>
    <sheetView showGridLines="0" zoomScale="130" zoomScaleNormal="130" zoomScalePageLayoutView="0" workbookViewId="0" topLeftCell="A1">
      <pane ySplit="3" topLeftCell="A4" activePane="bottomLeft" state="frozen"/>
      <selection pane="topLeft" activeCell="C13" sqref="C13:H13"/>
      <selection pane="bottomLeft" activeCell="S17" sqref="S17"/>
    </sheetView>
  </sheetViews>
  <sheetFormatPr defaultColWidth="11.421875" defaultRowHeight="12.75"/>
  <cols>
    <col min="1" max="1" width="3.7109375" style="4" customWidth="1"/>
    <col min="2" max="2" width="18.7109375" style="3" customWidth="1"/>
    <col min="3" max="3" width="4.421875" style="3" hidden="1" customWidth="1"/>
    <col min="4" max="8" width="3.28125" style="3" customWidth="1"/>
    <col min="9" max="9" width="6.8515625" style="3" customWidth="1"/>
    <col min="10" max="12" width="3.28125" style="3" customWidth="1"/>
    <col min="13" max="13" width="7.00390625" style="3" customWidth="1"/>
    <col min="14" max="14" width="8.140625" style="3" customWidth="1"/>
    <col min="15" max="18" width="4.28125" style="3" customWidth="1"/>
    <col min="19" max="16384" width="11.421875" style="3" customWidth="1"/>
  </cols>
  <sheetData>
    <row r="1" spans="1:18" s="20" customFormat="1" ht="24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20" customFormat="1" ht="2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</row>
    <row r="3" spans="1:18" s="21" customFormat="1" ht="52.5" customHeight="1">
      <c r="A3" s="136" t="s">
        <v>56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21" customFormat="1" ht="27">
      <c r="A4" s="27"/>
      <c r="B4" s="28" t="s">
        <v>46</v>
      </c>
      <c r="C4" s="83"/>
      <c r="D4" s="29" t="s">
        <v>39</v>
      </c>
      <c r="E4" s="30"/>
      <c r="F4" s="30"/>
      <c r="G4" s="30"/>
      <c r="H4" s="31"/>
      <c r="I4" s="32" t="s">
        <v>47</v>
      </c>
      <c r="J4" s="29" t="s">
        <v>40</v>
      </c>
      <c r="K4" s="33"/>
      <c r="L4" s="34"/>
      <c r="M4" s="32" t="s">
        <v>47</v>
      </c>
      <c r="N4" s="35" t="s">
        <v>33</v>
      </c>
      <c r="O4" s="36" t="s">
        <v>41</v>
      </c>
      <c r="P4" s="36" t="s">
        <v>48</v>
      </c>
      <c r="Q4" s="36" t="s">
        <v>49</v>
      </c>
      <c r="R4" s="36" t="s">
        <v>50</v>
      </c>
    </row>
    <row r="5" spans="1:18" ht="12" customHeight="1">
      <c r="A5" s="80"/>
      <c r="B5" s="82" t="s">
        <v>21</v>
      </c>
      <c r="C5" s="82"/>
      <c r="D5" s="82" t="s">
        <v>11</v>
      </c>
      <c r="E5" s="82" t="s">
        <v>15</v>
      </c>
      <c r="F5" s="82" t="s">
        <v>8</v>
      </c>
      <c r="G5" s="82" t="s">
        <v>9</v>
      </c>
      <c r="H5" s="82" t="s">
        <v>13</v>
      </c>
      <c r="I5" s="80"/>
      <c r="J5" s="82" t="s">
        <v>11</v>
      </c>
      <c r="K5" s="82" t="s">
        <v>15</v>
      </c>
      <c r="L5" s="82" t="s">
        <v>8</v>
      </c>
      <c r="M5" s="80"/>
      <c r="N5" s="80"/>
      <c r="O5" s="80"/>
      <c r="P5" s="80"/>
      <c r="Q5" s="80"/>
      <c r="R5" s="80"/>
    </row>
    <row r="6" spans="1:18" ht="12.75">
      <c r="A6" s="82">
        <v>1</v>
      </c>
      <c r="B6" s="79" t="s">
        <v>157</v>
      </c>
      <c r="C6" s="85" t="s">
        <v>10</v>
      </c>
      <c r="D6" s="81">
        <v>10</v>
      </c>
      <c r="E6" s="81">
        <v>10</v>
      </c>
      <c r="F6" s="81">
        <v>10</v>
      </c>
      <c r="G6" s="81">
        <v>10</v>
      </c>
      <c r="H6" s="81">
        <v>8</v>
      </c>
      <c r="I6" s="82">
        <f>SUM(D6:H6)</f>
        <v>48</v>
      </c>
      <c r="J6" s="81">
        <v>10</v>
      </c>
      <c r="K6" s="81">
        <v>9</v>
      </c>
      <c r="L6" s="81">
        <v>8</v>
      </c>
      <c r="M6" s="82">
        <f>J6+K6+L6</f>
        <v>27</v>
      </c>
      <c r="N6" s="82">
        <f>SUM(I6,M6)</f>
        <v>75</v>
      </c>
      <c r="O6" s="82">
        <f>COUNTIF(D6:L6,10)</f>
        <v>5</v>
      </c>
      <c r="P6" s="82">
        <f>COUNTIF(D6:L6,9)</f>
        <v>1</v>
      </c>
      <c r="Q6" s="82">
        <f>COUNTIF(D6:L6,8)</f>
        <v>2</v>
      </c>
      <c r="R6" s="82">
        <f>COUNTIF(D6:L6,7)</f>
        <v>0</v>
      </c>
    </row>
    <row r="7" spans="1:18" ht="12.75">
      <c r="A7" s="82">
        <v>2</v>
      </c>
      <c r="B7" s="79" t="s">
        <v>154</v>
      </c>
      <c r="C7" s="85" t="s">
        <v>10</v>
      </c>
      <c r="D7" s="81">
        <v>10</v>
      </c>
      <c r="E7" s="81">
        <v>9</v>
      </c>
      <c r="F7" s="81">
        <v>9</v>
      </c>
      <c r="G7" s="81">
        <v>8</v>
      </c>
      <c r="H7" s="81">
        <v>8</v>
      </c>
      <c r="I7" s="82">
        <f>SUM(D7:H7)</f>
        <v>44</v>
      </c>
      <c r="J7" s="81">
        <v>9</v>
      </c>
      <c r="K7" s="81">
        <v>9</v>
      </c>
      <c r="L7" s="81">
        <v>9</v>
      </c>
      <c r="M7" s="82">
        <f>SUM(J7:L7)</f>
        <v>27</v>
      </c>
      <c r="N7" s="82">
        <f>SUM(I7,M7)</f>
        <v>71</v>
      </c>
      <c r="O7" s="82">
        <f>COUNTIF(D7:L7,10)</f>
        <v>1</v>
      </c>
      <c r="P7" s="82">
        <f>COUNTIF(D7:L7,9)</f>
        <v>5</v>
      </c>
      <c r="Q7" s="82">
        <f>COUNTIF(D7:L7,8)</f>
        <v>2</v>
      </c>
      <c r="R7" s="82">
        <f>COUNTIF(D7:L7,7)</f>
        <v>0</v>
      </c>
    </row>
    <row r="8" spans="1:18" ht="12.75">
      <c r="A8" s="82">
        <v>3</v>
      </c>
      <c r="B8" s="79" t="s">
        <v>156</v>
      </c>
      <c r="C8" s="85" t="s">
        <v>10</v>
      </c>
      <c r="D8" s="81">
        <v>10</v>
      </c>
      <c r="E8" s="81">
        <v>9</v>
      </c>
      <c r="F8" s="81">
        <v>9</v>
      </c>
      <c r="G8" s="81">
        <v>9</v>
      </c>
      <c r="H8" s="81">
        <v>8</v>
      </c>
      <c r="I8" s="82">
        <f>SUM(D8:H8)</f>
        <v>45</v>
      </c>
      <c r="J8" s="81">
        <v>10</v>
      </c>
      <c r="K8" s="81">
        <v>8</v>
      </c>
      <c r="L8" s="81">
        <v>7</v>
      </c>
      <c r="M8" s="82">
        <f>SUM(J8:L8)</f>
        <v>25</v>
      </c>
      <c r="N8" s="82">
        <f>SUM(I8,M8)</f>
        <v>70</v>
      </c>
      <c r="O8" s="82">
        <f>COUNTIF(D8:L8,10)</f>
        <v>2</v>
      </c>
      <c r="P8" s="82">
        <f>COUNTIF(D8:L8,9)</f>
        <v>3</v>
      </c>
      <c r="Q8" s="82">
        <f>COUNTIF(D8:L8,8)</f>
        <v>2</v>
      </c>
      <c r="R8" s="82">
        <f>COUNTIF(D8:L8,7)</f>
        <v>1</v>
      </c>
    </row>
    <row r="9" spans="1:18" ht="12.75">
      <c r="A9" s="82">
        <v>4</v>
      </c>
      <c r="B9" s="79" t="s">
        <v>58</v>
      </c>
      <c r="C9" s="85" t="s">
        <v>10</v>
      </c>
      <c r="D9" s="81">
        <v>10</v>
      </c>
      <c r="E9" s="81">
        <v>10</v>
      </c>
      <c r="F9" s="81">
        <v>9</v>
      </c>
      <c r="G9" s="81">
        <v>8</v>
      </c>
      <c r="H9" s="81">
        <v>8</v>
      </c>
      <c r="I9" s="82">
        <f>SUM(D9:H9)</f>
        <v>45</v>
      </c>
      <c r="J9" s="81">
        <v>8</v>
      </c>
      <c r="K9" s="81">
        <v>8</v>
      </c>
      <c r="L9" s="81">
        <v>6</v>
      </c>
      <c r="M9" s="82">
        <f>SUM(J9:L9)</f>
        <v>22</v>
      </c>
      <c r="N9" s="82">
        <f>SUM(I9,M9)</f>
        <v>67</v>
      </c>
      <c r="O9" s="82">
        <f>COUNTIF(D9:L9,10)</f>
        <v>2</v>
      </c>
      <c r="P9" s="82">
        <f>COUNTIF(D9:L9,9)</f>
        <v>1</v>
      </c>
      <c r="Q9" s="82">
        <f>COUNTIF(D9:L9,8)</f>
        <v>4</v>
      </c>
      <c r="R9" s="82">
        <f>COUNTIF(D9:L9,7)</f>
        <v>0</v>
      </c>
    </row>
    <row r="10" spans="1:18" ht="12.75">
      <c r="A10" s="82">
        <v>5</v>
      </c>
      <c r="B10" s="79" t="s">
        <v>155</v>
      </c>
      <c r="C10" s="85" t="s">
        <v>10</v>
      </c>
      <c r="D10" s="81">
        <v>10</v>
      </c>
      <c r="E10" s="81">
        <v>9</v>
      </c>
      <c r="F10" s="81">
        <v>9</v>
      </c>
      <c r="G10" s="81">
        <v>9</v>
      </c>
      <c r="H10" s="81">
        <v>8</v>
      </c>
      <c r="I10" s="82">
        <f>SUM(D10:H10)</f>
        <v>45</v>
      </c>
      <c r="J10" s="81">
        <v>9</v>
      </c>
      <c r="K10" s="81">
        <v>8</v>
      </c>
      <c r="L10" s="81">
        <v>5</v>
      </c>
      <c r="M10" s="82">
        <f>SUM(J10:L10)</f>
        <v>22</v>
      </c>
      <c r="N10" s="82">
        <f>SUM(I10,M10)</f>
        <v>67</v>
      </c>
      <c r="O10" s="82">
        <f>COUNTIF(D10:L10,10)</f>
        <v>1</v>
      </c>
      <c r="P10" s="82">
        <f>COUNTIF(D10:L10,9)</f>
        <v>4</v>
      </c>
      <c r="Q10" s="82">
        <f>COUNTIF(D10:L10,8)</f>
        <v>2</v>
      </c>
      <c r="R10" s="82">
        <f>COUNTIF(D10:L10,7)</f>
        <v>0</v>
      </c>
    </row>
    <row r="11" spans="1:18" ht="13.5" thickBot="1">
      <c r="A11" s="86"/>
      <c r="B11" s="71"/>
      <c r="C11" s="71"/>
      <c r="D11" s="71"/>
      <c r="E11" s="71"/>
      <c r="F11" s="71"/>
      <c r="G11" s="71"/>
      <c r="H11" s="71"/>
      <c r="I11" s="87">
        <f>SUM(I6:I10)</f>
        <v>227</v>
      </c>
      <c r="J11" s="86"/>
      <c r="K11" s="86"/>
      <c r="L11" s="86"/>
      <c r="M11" s="87">
        <f>SUM(M6:M10)</f>
        <v>123</v>
      </c>
      <c r="N11" s="87">
        <f>SUM(N6:N10)</f>
        <v>350</v>
      </c>
      <c r="O11" s="88">
        <f>SUM(O6:O10)</f>
        <v>11</v>
      </c>
      <c r="P11" s="71"/>
      <c r="Q11" s="71"/>
      <c r="R11" s="71"/>
    </row>
    <row r="12" spans="1:18" ht="13.5" thickTop="1">
      <c r="A12" s="86"/>
      <c r="B12" s="71"/>
      <c r="C12" s="71"/>
      <c r="D12" s="71"/>
      <c r="E12" s="71"/>
      <c r="F12" s="71"/>
      <c r="G12" s="71"/>
      <c r="H12" s="71"/>
      <c r="I12" s="86"/>
      <c r="J12" s="86"/>
      <c r="K12" s="86"/>
      <c r="L12" s="86"/>
      <c r="M12" s="86"/>
      <c r="N12" s="86"/>
      <c r="O12" s="86"/>
      <c r="P12" s="71"/>
      <c r="Q12" s="71"/>
      <c r="R12" s="71"/>
    </row>
    <row r="13" spans="1:18" ht="12.75">
      <c r="A13" s="8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3.5" thickBot="1">
      <c r="A14" s="86"/>
      <c r="B14" s="89" t="s">
        <v>5</v>
      </c>
      <c r="C14" s="89"/>
      <c r="D14" s="134" t="str">
        <f>B6</f>
        <v>Wolfgang Görse</v>
      </c>
      <c r="E14" s="134"/>
      <c r="F14" s="134"/>
      <c r="G14" s="134"/>
      <c r="H14" s="134"/>
      <c r="I14" s="90">
        <f>N6</f>
        <v>75</v>
      </c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13.5" thickTop="1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6"/>
      <c r="P15" s="26"/>
      <c r="Q15" s="26"/>
      <c r="R15" s="26"/>
    </row>
    <row r="16" spans="1:18" ht="27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6"/>
      <c r="P16" s="26"/>
      <c r="Q16" s="26"/>
      <c r="R16" s="26"/>
    </row>
    <row r="17" spans="1:18" ht="27">
      <c r="A17" s="27"/>
      <c r="B17" s="28" t="s">
        <v>51</v>
      </c>
      <c r="C17" s="83"/>
      <c r="D17" s="29" t="s">
        <v>39</v>
      </c>
      <c r="E17" s="30"/>
      <c r="F17" s="30"/>
      <c r="G17" s="30"/>
      <c r="H17" s="31"/>
      <c r="I17" s="32" t="s">
        <v>47</v>
      </c>
      <c r="J17" s="29" t="s">
        <v>40</v>
      </c>
      <c r="K17" s="33"/>
      <c r="L17" s="34"/>
      <c r="M17" s="32" t="s">
        <v>47</v>
      </c>
      <c r="N17" s="35" t="s">
        <v>33</v>
      </c>
      <c r="O17" s="36" t="s">
        <v>41</v>
      </c>
      <c r="P17" s="36" t="s">
        <v>48</v>
      </c>
      <c r="Q17" s="36" t="s">
        <v>49</v>
      </c>
      <c r="R17" s="36" t="s">
        <v>50</v>
      </c>
    </row>
    <row r="18" spans="1:18" ht="12.75">
      <c r="A18" s="80"/>
      <c r="B18" s="82" t="s">
        <v>21</v>
      </c>
      <c r="C18" s="82"/>
      <c r="D18" s="82" t="s">
        <v>11</v>
      </c>
      <c r="E18" s="82" t="s">
        <v>15</v>
      </c>
      <c r="F18" s="82" t="s">
        <v>8</v>
      </c>
      <c r="G18" s="82" t="s">
        <v>9</v>
      </c>
      <c r="H18" s="82" t="s">
        <v>13</v>
      </c>
      <c r="I18" s="82"/>
      <c r="J18" s="82" t="s">
        <v>11</v>
      </c>
      <c r="K18" s="82" t="s">
        <v>15</v>
      </c>
      <c r="L18" s="82" t="s">
        <v>8</v>
      </c>
      <c r="M18" s="82"/>
      <c r="N18" s="82"/>
      <c r="O18" s="82"/>
      <c r="P18" s="82"/>
      <c r="Q18" s="82"/>
      <c r="R18" s="82"/>
    </row>
    <row r="19" spans="1:18" ht="12.75">
      <c r="A19" s="82">
        <v>1</v>
      </c>
      <c r="B19" s="79" t="s">
        <v>160</v>
      </c>
      <c r="C19" s="91" t="s">
        <v>10</v>
      </c>
      <c r="D19" s="81">
        <v>10</v>
      </c>
      <c r="E19" s="81">
        <v>10</v>
      </c>
      <c r="F19" s="81">
        <v>10</v>
      </c>
      <c r="G19" s="81">
        <v>10</v>
      </c>
      <c r="H19" s="81">
        <v>9</v>
      </c>
      <c r="I19" s="82">
        <f>SUM(D19:H19)</f>
        <v>49</v>
      </c>
      <c r="J19" s="81">
        <v>10</v>
      </c>
      <c r="K19" s="81">
        <v>9</v>
      </c>
      <c r="L19" s="81">
        <v>9</v>
      </c>
      <c r="M19" s="82">
        <f>SUM(J19:L19)</f>
        <v>28</v>
      </c>
      <c r="N19" s="82">
        <f>SUM(I19,M19)</f>
        <v>77</v>
      </c>
      <c r="O19" s="82">
        <f>COUNTIF(D19:L19,10)</f>
        <v>5</v>
      </c>
      <c r="P19" s="82">
        <f>COUNTIF(D19:L19,9)</f>
        <v>3</v>
      </c>
      <c r="Q19" s="82">
        <f>COUNTIF(D19:L19,8)</f>
        <v>0</v>
      </c>
      <c r="R19" s="82">
        <f>COUNTIF(D19:L19,7)</f>
        <v>0</v>
      </c>
    </row>
    <row r="20" spans="1:19" ht="12.75">
      <c r="A20" s="82">
        <v>2</v>
      </c>
      <c r="B20" s="79" t="s">
        <v>159</v>
      </c>
      <c r="C20" s="91" t="s">
        <v>10</v>
      </c>
      <c r="D20" s="81">
        <v>10</v>
      </c>
      <c r="E20" s="81">
        <v>10</v>
      </c>
      <c r="F20" s="81">
        <v>10</v>
      </c>
      <c r="G20" s="81">
        <v>10</v>
      </c>
      <c r="H20" s="81">
        <v>9</v>
      </c>
      <c r="I20" s="82">
        <f>SUM(D20:H20)</f>
        <v>49</v>
      </c>
      <c r="J20" s="81">
        <v>9</v>
      </c>
      <c r="K20" s="81">
        <v>9</v>
      </c>
      <c r="L20" s="81">
        <v>9</v>
      </c>
      <c r="M20" s="82">
        <f>SUM(J20:L20)</f>
        <v>27</v>
      </c>
      <c r="N20" s="82">
        <f>SUM(I20,M20)</f>
        <v>76</v>
      </c>
      <c r="O20" s="82">
        <f>COUNTIF(D20:L20,10)</f>
        <v>4</v>
      </c>
      <c r="P20" s="82">
        <f>COUNTIF(D20:L20,9)</f>
        <v>4</v>
      </c>
      <c r="Q20" s="82">
        <f>COUNTIF(D20:L20,8)</f>
        <v>0</v>
      </c>
      <c r="R20" s="82">
        <f>COUNTIF(D20:L20,7)</f>
        <v>0</v>
      </c>
      <c r="S20" s="22"/>
    </row>
    <row r="21" spans="1:18" ht="12.75">
      <c r="A21" s="82">
        <v>3</v>
      </c>
      <c r="B21" s="79" t="s">
        <v>158</v>
      </c>
      <c r="C21" s="91" t="s">
        <v>10</v>
      </c>
      <c r="D21" s="81">
        <v>10</v>
      </c>
      <c r="E21" s="81">
        <v>10</v>
      </c>
      <c r="F21" s="81">
        <v>10</v>
      </c>
      <c r="G21" s="81">
        <v>9</v>
      </c>
      <c r="H21" s="81">
        <v>9</v>
      </c>
      <c r="I21" s="82">
        <f>SUM(D21:H21)</f>
        <v>48</v>
      </c>
      <c r="J21" s="81">
        <v>10</v>
      </c>
      <c r="K21" s="81">
        <v>10</v>
      </c>
      <c r="L21" s="81">
        <v>6</v>
      </c>
      <c r="M21" s="82">
        <f>SUM(J21:L21)</f>
        <v>26</v>
      </c>
      <c r="N21" s="82">
        <f>SUM(I21,M21)</f>
        <v>74</v>
      </c>
      <c r="O21" s="82">
        <f>COUNTIF(D21:L21,10)</f>
        <v>5</v>
      </c>
      <c r="P21" s="82">
        <f>COUNTIF(D21:L21,9)</f>
        <v>2</v>
      </c>
      <c r="Q21" s="82">
        <f>COUNTIF(D21:L21,8)</f>
        <v>0</v>
      </c>
      <c r="R21" s="82">
        <f>COUNTIF(D21:L21,7)</f>
        <v>0</v>
      </c>
    </row>
    <row r="22" spans="1:18" ht="12.75">
      <c r="A22" s="82">
        <v>4</v>
      </c>
      <c r="B22" s="79" t="s">
        <v>80</v>
      </c>
      <c r="C22" s="91" t="s">
        <v>10</v>
      </c>
      <c r="D22" s="81">
        <v>10</v>
      </c>
      <c r="E22" s="81">
        <v>10</v>
      </c>
      <c r="F22" s="81">
        <v>10</v>
      </c>
      <c r="G22" s="81">
        <v>9</v>
      </c>
      <c r="H22" s="81">
        <v>9</v>
      </c>
      <c r="I22" s="82">
        <f>SUM(D22:H22)</f>
        <v>48</v>
      </c>
      <c r="J22" s="81">
        <v>9</v>
      </c>
      <c r="K22" s="81">
        <v>9</v>
      </c>
      <c r="L22" s="81">
        <v>6</v>
      </c>
      <c r="M22" s="82">
        <f>SUM(J22:L22)</f>
        <v>24</v>
      </c>
      <c r="N22" s="82">
        <f>SUM(I22,M22)</f>
        <v>72</v>
      </c>
      <c r="O22" s="82">
        <f>COUNTIF(D22:L22,10)</f>
        <v>3</v>
      </c>
      <c r="P22" s="82">
        <f>COUNTIF(D22:L22,9)</f>
        <v>4</v>
      </c>
      <c r="Q22" s="82">
        <f>COUNTIF(D22:L22,8)</f>
        <v>0</v>
      </c>
      <c r="R22" s="82">
        <f>COUNTIF(D22:L22,7)</f>
        <v>0</v>
      </c>
    </row>
    <row r="23" spans="1:18" ht="13.5" thickBot="1">
      <c r="A23" s="86"/>
      <c r="B23" s="71"/>
      <c r="C23" s="86"/>
      <c r="D23" s="86"/>
      <c r="E23" s="86"/>
      <c r="F23" s="86"/>
      <c r="G23" s="86"/>
      <c r="H23" s="86"/>
      <c r="I23" s="87">
        <f>SUM(I19:I22)</f>
        <v>194</v>
      </c>
      <c r="J23" s="86"/>
      <c r="K23" s="86"/>
      <c r="L23" s="86"/>
      <c r="M23" s="87">
        <f>SUM(M19:M22)</f>
        <v>105</v>
      </c>
      <c r="N23" s="87">
        <f>SUM(N19:N22)</f>
        <v>299</v>
      </c>
      <c r="O23" s="92">
        <f>SUM(O19:O22)</f>
        <v>17</v>
      </c>
      <c r="P23" s="86"/>
      <c r="Q23" s="86"/>
      <c r="R23" s="86"/>
    </row>
    <row r="24" spans="1:18" ht="13.5" thickTop="1">
      <c r="A24" s="8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2.75">
      <c r="A25" s="8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13.5" thickBot="1">
      <c r="A26" s="86"/>
      <c r="B26" s="89" t="s">
        <v>18</v>
      </c>
      <c r="C26" s="89"/>
      <c r="D26" s="134" t="str">
        <f>B19</f>
        <v>Katrin Vagts</v>
      </c>
      <c r="E26" s="134"/>
      <c r="F26" s="134"/>
      <c r="G26" s="134"/>
      <c r="H26" s="134"/>
      <c r="I26" s="90">
        <f>N19</f>
        <v>77</v>
      </c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13.5" thickTop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6"/>
      <c r="P27" s="26"/>
      <c r="Q27" s="26"/>
      <c r="R27" s="26"/>
    </row>
    <row r="28" spans="1:18" ht="27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6"/>
      <c r="P28" s="26"/>
      <c r="Q28" s="26"/>
      <c r="R28" s="26"/>
    </row>
    <row r="29" spans="1:18" ht="48.75">
      <c r="A29" s="27"/>
      <c r="B29" s="40" t="s">
        <v>52</v>
      </c>
      <c r="C29" s="84"/>
      <c r="D29" s="29" t="s">
        <v>39</v>
      </c>
      <c r="E29" s="30"/>
      <c r="F29" s="30"/>
      <c r="G29" s="30"/>
      <c r="H29" s="31"/>
      <c r="I29" s="32" t="s">
        <v>47</v>
      </c>
      <c r="J29" s="29" t="s">
        <v>40</v>
      </c>
      <c r="K29" s="33"/>
      <c r="L29" s="34"/>
      <c r="M29" s="32" t="s">
        <v>47</v>
      </c>
      <c r="N29" s="35" t="s">
        <v>33</v>
      </c>
      <c r="O29" s="36" t="s">
        <v>41</v>
      </c>
      <c r="P29" s="36" t="s">
        <v>48</v>
      </c>
      <c r="Q29" s="36" t="s">
        <v>49</v>
      </c>
      <c r="R29" s="36" t="s">
        <v>50</v>
      </c>
    </row>
    <row r="30" spans="1:18" ht="12.75">
      <c r="A30" s="80"/>
      <c r="B30" s="82" t="s">
        <v>21</v>
      </c>
      <c r="C30" s="82"/>
      <c r="D30" s="82" t="s">
        <v>11</v>
      </c>
      <c r="E30" s="82" t="s">
        <v>15</v>
      </c>
      <c r="F30" s="82" t="s">
        <v>8</v>
      </c>
      <c r="G30" s="82" t="s">
        <v>9</v>
      </c>
      <c r="H30" s="82" t="s">
        <v>13</v>
      </c>
      <c r="I30" s="82"/>
      <c r="J30" s="82" t="s">
        <v>11</v>
      </c>
      <c r="K30" s="82" t="s">
        <v>15</v>
      </c>
      <c r="L30" s="82" t="s">
        <v>8</v>
      </c>
      <c r="M30" s="82"/>
      <c r="N30" s="82"/>
      <c r="O30" s="82"/>
      <c r="P30" s="82"/>
      <c r="Q30" s="82"/>
      <c r="R30" s="82"/>
    </row>
    <row r="31" spans="1:18" ht="12.75">
      <c r="A31" s="82">
        <v>1</v>
      </c>
      <c r="B31" s="79" t="s">
        <v>161</v>
      </c>
      <c r="C31" s="91" t="s">
        <v>10</v>
      </c>
      <c r="D31" s="81">
        <v>10</v>
      </c>
      <c r="E31" s="81">
        <v>10</v>
      </c>
      <c r="F31" s="81">
        <v>10</v>
      </c>
      <c r="G31" s="81">
        <v>9</v>
      </c>
      <c r="H31" s="81">
        <v>9</v>
      </c>
      <c r="I31" s="82">
        <f>SUM(D31:H31)</f>
        <v>48</v>
      </c>
      <c r="J31" s="81">
        <v>10</v>
      </c>
      <c r="K31" s="81">
        <v>10</v>
      </c>
      <c r="L31" s="81">
        <v>9</v>
      </c>
      <c r="M31" s="82">
        <f>SUM(J31:L31)</f>
        <v>29</v>
      </c>
      <c r="N31" s="82">
        <f>SUM(I31,M31)</f>
        <v>77</v>
      </c>
      <c r="O31" s="82">
        <f>COUNTIF(D31:L31,10)</f>
        <v>5</v>
      </c>
      <c r="P31" s="82">
        <f>COUNTIF(D31:L31,9)</f>
        <v>3</v>
      </c>
      <c r="Q31" s="82">
        <f>COUNTIF(D31:L31,8)</f>
        <v>0</v>
      </c>
      <c r="R31" s="82">
        <f>COUNTIF(D31:L31,7)</f>
        <v>0</v>
      </c>
    </row>
    <row r="32" spans="1:18" ht="12.75">
      <c r="A32" s="82">
        <v>2</v>
      </c>
      <c r="B32" s="79" t="s">
        <v>163</v>
      </c>
      <c r="C32" s="91" t="s">
        <v>10</v>
      </c>
      <c r="D32" s="81">
        <v>10</v>
      </c>
      <c r="E32" s="81">
        <v>10</v>
      </c>
      <c r="F32" s="81">
        <v>10</v>
      </c>
      <c r="G32" s="81">
        <v>9</v>
      </c>
      <c r="H32" s="81">
        <v>9</v>
      </c>
      <c r="I32" s="82">
        <f>SUM(D32:H32)</f>
        <v>48</v>
      </c>
      <c r="J32" s="81">
        <v>9</v>
      </c>
      <c r="K32" s="81">
        <v>9</v>
      </c>
      <c r="L32" s="81">
        <v>8</v>
      </c>
      <c r="M32" s="82">
        <f>SUM(J32:L32)</f>
        <v>26</v>
      </c>
      <c r="N32" s="82">
        <f>SUM(I32,M32)</f>
        <v>74</v>
      </c>
      <c r="O32" s="82">
        <f>COUNTIF(D32:L32,10)</f>
        <v>3</v>
      </c>
      <c r="P32" s="82">
        <f>COUNTIF(D32:L32,9)</f>
        <v>4</v>
      </c>
      <c r="Q32" s="82">
        <f>COUNTIF(D32:L32,8)</f>
        <v>1</v>
      </c>
      <c r="R32" s="82">
        <f>COUNTIF(D32:L32,7)</f>
        <v>0</v>
      </c>
    </row>
    <row r="33" spans="1:18" ht="12.75">
      <c r="A33" s="82">
        <v>3</v>
      </c>
      <c r="B33" s="79" t="s">
        <v>162</v>
      </c>
      <c r="C33" s="91" t="s">
        <v>10</v>
      </c>
      <c r="D33" s="81">
        <v>10</v>
      </c>
      <c r="E33" s="81">
        <v>9</v>
      </c>
      <c r="F33" s="81">
        <v>9</v>
      </c>
      <c r="G33" s="81">
        <v>8</v>
      </c>
      <c r="H33" s="81">
        <v>8</v>
      </c>
      <c r="I33" s="82">
        <f>SUM(D33:H33)</f>
        <v>44</v>
      </c>
      <c r="J33" s="81">
        <v>10</v>
      </c>
      <c r="K33" s="81">
        <v>10</v>
      </c>
      <c r="L33" s="81">
        <v>9</v>
      </c>
      <c r="M33" s="82">
        <f>SUM(J33:L33)</f>
        <v>29</v>
      </c>
      <c r="N33" s="82">
        <f>SUM(I33,M33)</f>
        <v>73</v>
      </c>
      <c r="O33" s="82">
        <f>COUNTIF(D33:L33,10)</f>
        <v>3</v>
      </c>
      <c r="P33" s="82">
        <f>COUNTIF(D33:L33,9)</f>
        <v>3</v>
      </c>
      <c r="Q33" s="82">
        <f>COUNTIF(D33:L33,8)</f>
        <v>2</v>
      </c>
      <c r="R33" s="82">
        <f>COUNTIF(D33:L33,7)</f>
        <v>0</v>
      </c>
    </row>
    <row r="34" spans="1:18" ht="12.75">
      <c r="A34" s="82">
        <v>4</v>
      </c>
      <c r="B34" s="79" t="s">
        <v>81</v>
      </c>
      <c r="C34" s="91" t="s">
        <v>10</v>
      </c>
      <c r="D34" s="81">
        <v>9</v>
      </c>
      <c r="E34" s="81">
        <v>9</v>
      </c>
      <c r="F34" s="81">
        <v>9</v>
      </c>
      <c r="G34" s="81">
        <v>9</v>
      </c>
      <c r="H34" s="81">
        <v>9</v>
      </c>
      <c r="I34" s="82">
        <f>SUM(D34:H34)</f>
        <v>45</v>
      </c>
      <c r="J34" s="81">
        <v>9</v>
      </c>
      <c r="K34" s="81">
        <v>8</v>
      </c>
      <c r="L34" s="81">
        <v>8</v>
      </c>
      <c r="M34" s="82">
        <f>SUM(J34:L34)</f>
        <v>25</v>
      </c>
      <c r="N34" s="82">
        <f>SUM(I34,M34)</f>
        <v>70</v>
      </c>
      <c r="O34" s="82">
        <f>COUNTIF(D34:L34,10)</f>
        <v>0</v>
      </c>
      <c r="P34" s="82">
        <f>COUNTIF(D34:L34,9)</f>
        <v>6</v>
      </c>
      <c r="Q34" s="82">
        <f>COUNTIF(D34:L34,8)</f>
        <v>2</v>
      </c>
      <c r="R34" s="82">
        <f>COUNTIF(D34:L34,7)</f>
        <v>0</v>
      </c>
    </row>
    <row r="35" spans="1:18" ht="13.5" thickBot="1">
      <c r="A35" s="86"/>
      <c r="B35" s="71"/>
      <c r="C35" s="86"/>
      <c r="D35" s="86"/>
      <c r="E35" s="86"/>
      <c r="F35" s="86"/>
      <c r="G35" s="86"/>
      <c r="H35" s="86"/>
      <c r="I35" s="87">
        <f>SUM(I31:I34)</f>
        <v>185</v>
      </c>
      <c r="J35" s="86"/>
      <c r="K35" s="86"/>
      <c r="L35" s="86"/>
      <c r="M35" s="87">
        <f>SUM(M31:M34)</f>
        <v>109</v>
      </c>
      <c r="N35" s="87">
        <f>SUM(N31:N34)</f>
        <v>294</v>
      </c>
      <c r="O35" s="92">
        <f>SUM(O31:O34)</f>
        <v>11</v>
      </c>
      <c r="P35" s="86"/>
      <c r="Q35" s="86"/>
      <c r="R35" s="86"/>
    </row>
    <row r="36" spans="1:18" ht="13.5" thickTop="1">
      <c r="A36" s="3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0"/>
      <c r="P36" s="10"/>
      <c r="Q36" s="10"/>
      <c r="R36" s="10"/>
    </row>
    <row r="37" spans="1:18" ht="12.75">
      <c r="A37" s="3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0"/>
      <c r="P37" s="10"/>
      <c r="Q37" s="10"/>
      <c r="R37" s="10"/>
    </row>
    <row r="38" spans="1:18" s="52" customFormat="1" ht="13.5" thickBot="1">
      <c r="A38" s="46"/>
      <c r="B38" s="89" t="s">
        <v>18</v>
      </c>
      <c r="C38" s="89"/>
      <c r="D38" s="134" t="str">
        <f>B31</f>
        <v>Martin Wilkens</v>
      </c>
      <c r="E38" s="134"/>
      <c r="F38" s="134"/>
      <c r="G38" s="134"/>
      <c r="H38" s="134"/>
      <c r="I38" s="90">
        <f>N31</f>
        <v>77</v>
      </c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 thickTop="1">
      <c r="A39" s="14"/>
      <c r="B39" s="26"/>
      <c r="C39" s="26"/>
      <c r="D39" s="41"/>
      <c r="E39" s="41"/>
      <c r="F39" s="41"/>
      <c r="G39" s="41"/>
      <c r="H39" s="41"/>
      <c r="I39" s="26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 thickBot="1">
      <c r="A40" s="14"/>
      <c r="B40" s="26"/>
      <c r="C40" s="26"/>
      <c r="D40" s="41"/>
      <c r="E40" s="41"/>
      <c r="F40" s="41"/>
      <c r="G40" s="41"/>
      <c r="H40" s="41"/>
      <c r="I40" s="26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52" customFormat="1" ht="13.5" thickBot="1">
      <c r="A41" s="46"/>
      <c r="B41" s="95" t="s">
        <v>33</v>
      </c>
      <c r="C41" s="96"/>
      <c r="D41" s="97"/>
      <c r="E41" s="97"/>
      <c r="F41" s="97"/>
      <c r="G41" s="97"/>
      <c r="H41" s="97"/>
      <c r="I41" s="98">
        <f>I11+I23+I35</f>
        <v>606</v>
      </c>
      <c r="J41" s="98"/>
      <c r="K41" s="98"/>
      <c r="L41" s="98"/>
      <c r="M41" s="98">
        <f>M11+M23+M35</f>
        <v>337</v>
      </c>
      <c r="N41" s="99">
        <f>N11+N23+N35</f>
        <v>943</v>
      </c>
      <c r="O41" s="45"/>
      <c r="P41" s="45"/>
      <c r="Q41" s="45"/>
      <c r="R41" s="45"/>
    </row>
    <row r="42" spans="1:18" ht="12.75">
      <c r="A42" s="14"/>
      <c r="B42" s="93"/>
      <c r="C42" s="93"/>
      <c r="D42" s="94"/>
      <c r="E42" s="94"/>
      <c r="F42" s="94"/>
      <c r="G42" s="94"/>
      <c r="H42" s="94"/>
      <c r="I42" s="93"/>
      <c r="J42" s="93"/>
      <c r="K42" s="93"/>
      <c r="L42" s="93"/>
      <c r="M42" s="93"/>
      <c r="N42" s="93"/>
      <c r="O42" s="10"/>
      <c r="P42" s="10"/>
      <c r="Q42" s="10"/>
      <c r="R42" s="10"/>
    </row>
    <row r="43" spans="1:18" ht="12.75">
      <c r="A43" s="14"/>
      <c r="B43" s="93"/>
      <c r="C43" s="93"/>
      <c r="D43" s="94"/>
      <c r="E43" s="94"/>
      <c r="F43" s="94"/>
      <c r="G43" s="94"/>
      <c r="H43" s="94"/>
      <c r="I43" s="93"/>
      <c r="J43" s="93"/>
      <c r="K43" s="93"/>
      <c r="L43" s="93"/>
      <c r="M43" s="93"/>
      <c r="N43" s="93"/>
      <c r="O43" s="10"/>
      <c r="P43" s="10"/>
      <c r="Q43" s="10"/>
      <c r="R43" s="10"/>
    </row>
    <row r="44" spans="1:18" ht="12.75">
      <c r="A44" s="14"/>
      <c r="B44" s="93"/>
      <c r="C44" s="93"/>
      <c r="D44" s="94"/>
      <c r="E44" s="94"/>
      <c r="F44" s="94"/>
      <c r="G44" s="94"/>
      <c r="H44" s="94"/>
      <c r="I44" s="93"/>
      <c r="J44" s="93"/>
      <c r="K44" s="93"/>
      <c r="L44" s="93"/>
      <c r="M44" s="93"/>
      <c r="N44" s="93"/>
      <c r="O44" s="10"/>
      <c r="P44" s="10"/>
      <c r="Q44" s="10"/>
      <c r="R44" s="10"/>
    </row>
    <row r="45" spans="1:18" ht="12.75">
      <c r="A45" s="14"/>
      <c r="B45" s="93"/>
      <c r="C45" s="93"/>
      <c r="D45" s="94"/>
      <c r="E45" s="94"/>
      <c r="F45" s="94"/>
      <c r="G45" s="94"/>
      <c r="H45" s="94"/>
      <c r="I45" s="93"/>
      <c r="J45" s="93"/>
      <c r="K45" s="93"/>
      <c r="L45" s="93"/>
      <c r="M45" s="93"/>
      <c r="N45" s="93"/>
      <c r="O45" s="10"/>
      <c r="P45" s="10"/>
      <c r="Q45" s="10"/>
      <c r="R45" s="10"/>
    </row>
    <row r="46" spans="1:18" ht="12.7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7.25">
      <c r="A47" s="14"/>
      <c r="B47" s="42" t="s">
        <v>53</v>
      </c>
      <c r="C47" s="42"/>
      <c r="D47" s="42"/>
      <c r="E47" s="42"/>
      <c r="F47" s="42"/>
      <c r="G47" s="42"/>
      <c r="H47" s="42"/>
      <c r="I47" s="42"/>
      <c r="J47" s="42" t="s">
        <v>54</v>
      </c>
      <c r="K47" s="42"/>
      <c r="L47" s="42"/>
      <c r="M47" s="42"/>
      <c r="N47" s="42"/>
      <c r="O47" s="101"/>
      <c r="P47" s="101"/>
      <c r="Q47" s="101"/>
      <c r="R47" s="101"/>
    </row>
    <row r="48" spans="1:18" ht="12.7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/>
  <mergeCells count="5">
    <mergeCell ref="A1:R1"/>
    <mergeCell ref="A3:R3"/>
    <mergeCell ref="D14:H14"/>
    <mergeCell ref="D26:H26"/>
    <mergeCell ref="D38:H38"/>
  </mergeCells>
  <printOptions/>
  <pageMargins left="0.7874015748031497" right="0.5905511811023623" top="0.4724409448818898" bottom="0.6299212598425197" header="0.5118110236220472" footer="0.3937007874015748"/>
  <pageSetup horizontalDpi="203" verticalDpi="203" orientation="portrait" paperSize="9" r:id="rId2"/>
  <headerFooter alignWithMargins="0">
    <oddFooter>&amp;L&amp;D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S51"/>
  <sheetViews>
    <sheetView showGridLines="0" tabSelected="1" zoomScale="130" zoomScaleNormal="130" zoomScalePageLayoutView="0" workbookViewId="0" topLeftCell="A1">
      <pane ySplit="3" topLeftCell="A4" activePane="bottomLeft" state="frozen"/>
      <selection pane="topLeft" activeCell="A2" sqref="A2"/>
      <selection pane="bottomLeft" activeCell="N7" sqref="N7"/>
    </sheetView>
  </sheetViews>
  <sheetFormatPr defaultColWidth="11.421875" defaultRowHeight="12.75"/>
  <cols>
    <col min="1" max="1" width="3.7109375" style="4" customWidth="1"/>
    <col min="2" max="2" width="18.7109375" style="3" customWidth="1"/>
    <col min="3" max="3" width="4.421875" style="3" hidden="1" customWidth="1"/>
    <col min="4" max="8" width="3.28125" style="3" customWidth="1"/>
    <col min="9" max="9" width="6.8515625" style="3" customWidth="1"/>
    <col min="10" max="12" width="3.28125" style="3" customWidth="1"/>
    <col min="13" max="13" width="7.00390625" style="3" customWidth="1"/>
    <col min="14" max="14" width="8.140625" style="3" customWidth="1"/>
    <col min="15" max="18" width="4.28125" style="3" customWidth="1"/>
    <col min="19" max="16384" width="11.421875" style="3" customWidth="1"/>
  </cols>
  <sheetData>
    <row r="1" spans="1:18" s="20" customFormat="1" ht="24">
      <c r="A1" s="135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20" customFormat="1" ht="2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</row>
    <row r="3" spans="1:18" s="21" customFormat="1" ht="52.5" customHeight="1">
      <c r="A3" s="136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s="21" customFormat="1" ht="27">
      <c r="A4" s="27"/>
      <c r="B4" s="28" t="s">
        <v>46</v>
      </c>
      <c r="C4" s="83"/>
      <c r="D4" s="29" t="s">
        <v>39</v>
      </c>
      <c r="E4" s="30"/>
      <c r="F4" s="30"/>
      <c r="G4" s="30"/>
      <c r="H4" s="31"/>
      <c r="I4" s="32" t="s">
        <v>47</v>
      </c>
      <c r="J4" s="29" t="s">
        <v>40</v>
      </c>
      <c r="K4" s="33"/>
      <c r="L4" s="34"/>
      <c r="M4" s="32" t="s">
        <v>47</v>
      </c>
      <c r="N4" s="35" t="s">
        <v>33</v>
      </c>
      <c r="O4" s="36" t="s">
        <v>41</v>
      </c>
      <c r="P4" s="36" t="s">
        <v>48</v>
      </c>
      <c r="Q4" s="36" t="s">
        <v>49</v>
      </c>
      <c r="R4" s="36" t="s">
        <v>50</v>
      </c>
    </row>
    <row r="5" spans="1:18" ht="12" customHeight="1">
      <c r="A5" s="80"/>
      <c r="B5" s="82" t="s">
        <v>21</v>
      </c>
      <c r="C5" s="82"/>
      <c r="D5" s="82" t="s">
        <v>11</v>
      </c>
      <c r="E5" s="82" t="s">
        <v>15</v>
      </c>
      <c r="F5" s="82" t="s">
        <v>8</v>
      </c>
      <c r="G5" s="82" t="s">
        <v>9</v>
      </c>
      <c r="H5" s="82" t="s">
        <v>13</v>
      </c>
      <c r="I5" s="80"/>
      <c r="J5" s="82" t="s">
        <v>11</v>
      </c>
      <c r="K5" s="82" t="s">
        <v>15</v>
      </c>
      <c r="L5" s="82" t="s">
        <v>8</v>
      </c>
      <c r="M5" s="80"/>
      <c r="N5" s="80"/>
      <c r="O5" s="80"/>
      <c r="P5" s="80"/>
      <c r="Q5" s="80"/>
      <c r="R5" s="80"/>
    </row>
    <row r="6" spans="1:18" ht="12.75">
      <c r="A6" s="82">
        <v>1</v>
      </c>
      <c r="B6" s="79" t="s">
        <v>122</v>
      </c>
      <c r="C6" s="85" t="s">
        <v>14</v>
      </c>
      <c r="D6" s="81">
        <v>10</v>
      </c>
      <c r="E6" s="81">
        <v>10</v>
      </c>
      <c r="F6" s="81">
        <v>9</v>
      </c>
      <c r="G6" s="81">
        <v>9</v>
      </c>
      <c r="H6" s="81">
        <v>9</v>
      </c>
      <c r="I6" s="82">
        <f>SUM(D6:H6)</f>
        <v>47</v>
      </c>
      <c r="J6" s="81">
        <v>10</v>
      </c>
      <c r="K6" s="81">
        <v>9</v>
      </c>
      <c r="L6" s="81">
        <v>9</v>
      </c>
      <c r="M6" s="82">
        <f>SUM(J6:L6)</f>
        <v>28</v>
      </c>
      <c r="N6" s="82">
        <f>SUM(I6,M6)</f>
        <v>75</v>
      </c>
      <c r="O6" s="82">
        <f>COUNTIF(D6:L6,10)</f>
        <v>3</v>
      </c>
      <c r="P6" s="82">
        <f>COUNTIF(D6:L6,9)</f>
        <v>5</v>
      </c>
      <c r="Q6" s="82">
        <f>COUNTIF(D6:L6,8)</f>
        <v>0</v>
      </c>
      <c r="R6" s="82">
        <f>COUNTIF(D6:L6,7)</f>
        <v>0</v>
      </c>
    </row>
    <row r="7" spans="1:18" ht="12.75">
      <c r="A7" s="82">
        <v>2</v>
      </c>
      <c r="B7" s="79" t="s">
        <v>121</v>
      </c>
      <c r="C7" s="85" t="s">
        <v>14</v>
      </c>
      <c r="D7" s="81">
        <v>10</v>
      </c>
      <c r="E7" s="81">
        <v>10</v>
      </c>
      <c r="F7" s="81">
        <v>9</v>
      </c>
      <c r="G7" s="81">
        <v>8</v>
      </c>
      <c r="H7" s="81">
        <v>7</v>
      </c>
      <c r="I7" s="82">
        <f>SUM(D7:H7)</f>
        <v>44</v>
      </c>
      <c r="J7" s="81">
        <v>10</v>
      </c>
      <c r="K7" s="81">
        <v>10</v>
      </c>
      <c r="L7" s="81">
        <v>9</v>
      </c>
      <c r="M7" s="82">
        <f>SUM(J7:L7)</f>
        <v>29</v>
      </c>
      <c r="N7" s="82" t="b">
        <f>A1=SUM(I7,M7)</f>
        <v>0</v>
      </c>
      <c r="O7" s="82">
        <f>COUNTIF(D7:L7,10)</f>
        <v>4</v>
      </c>
      <c r="P7" s="82">
        <f>COUNTIF(D7:L7,9)</f>
        <v>2</v>
      </c>
      <c r="Q7" s="82">
        <f>COUNTIF(D7:L7,8)</f>
        <v>1</v>
      </c>
      <c r="R7" s="82">
        <f>COUNTIF(D7:L7,7)</f>
        <v>1</v>
      </c>
    </row>
    <row r="8" spans="1:18" ht="12.75">
      <c r="A8" s="82">
        <v>3</v>
      </c>
      <c r="B8" s="79" t="s">
        <v>123</v>
      </c>
      <c r="C8" s="85" t="s">
        <v>14</v>
      </c>
      <c r="D8" s="81">
        <v>9</v>
      </c>
      <c r="E8" s="81">
        <v>9</v>
      </c>
      <c r="F8" s="81">
        <v>9</v>
      </c>
      <c r="G8" s="81">
        <v>9</v>
      </c>
      <c r="H8" s="81">
        <v>8</v>
      </c>
      <c r="I8" s="82">
        <f>SUM(D8:H8)</f>
        <v>44</v>
      </c>
      <c r="J8" s="81">
        <v>10</v>
      </c>
      <c r="K8" s="81">
        <v>9</v>
      </c>
      <c r="L8" s="81">
        <v>9</v>
      </c>
      <c r="M8" s="82">
        <f>SUM(J8:L8)</f>
        <v>28</v>
      </c>
      <c r="N8" s="82">
        <f>SUM(I8,M8)</f>
        <v>72</v>
      </c>
      <c r="O8" s="82">
        <f>COUNTIF(D8:L8,10)</f>
        <v>1</v>
      </c>
      <c r="P8" s="82">
        <f>COUNTIF(D8:L8,9)</f>
        <v>6</v>
      </c>
      <c r="Q8" s="82">
        <f>COUNTIF(D8:L8,8)</f>
        <v>1</v>
      </c>
      <c r="R8" s="82">
        <f>COUNTIF(D8:L8,7)</f>
        <v>0</v>
      </c>
    </row>
    <row r="9" spans="1:18" ht="12.75">
      <c r="A9" s="82">
        <v>4</v>
      </c>
      <c r="B9" s="79" t="s">
        <v>120</v>
      </c>
      <c r="C9" s="85" t="s">
        <v>14</v>
      </c>
      <c r="D9" s="81">
        <v>10</v>
      </c>
      <c r="E9" s="81">
        <v>9</v>
      </c>
      <c r="F9" s="81">
        <v>9</v>
      </c>
      <c r="G9" s="81">
        <v>9</v>
      </c>
      <c r="H9" s="81">
        <v>9</v>
      </c>
      <c r="I9" s="82">
        <f>SUM(D9:H9)</f>
        <v>46</v>
      </c>
      <c r="J9" s="81">
        <v>9</v>
      </c>
      <c r="K9" s="81">
        <v>8</v>
      </c>
      <c r="L9" s="81">
        <v>7</v>
      </c>
      <c r="M9" s="82">
        <f>SUM(J9:L9)</f>
        <v>24</v>
      </c>
      <c r="N9" s="82">
        <f>SUM(I9,M9)</f>
        <v>70</v>
      </c>
      <c r="O9" s="82">
        <f>COUNTIF(D9:L9,10)</f>
        <v>1</v>
      </c>
      <c r="P9" s="82">
        <f>COUNTIF(D9:L9,9)</f>
        <v>5</v>
      </c>
      <c r="Q9" s="82">
        <f>COUNTIF(D9:L9,8)</f>
        <v>1</v>
      </c>
      <c r="R9" s="82">
        <f>COUNTIF(D9:L9,7)</f>
        <v>1</v>
      </c>
    </row>
    <row r="10" spans="1:18" ht="12.75">
      <c r="A10" s="82">
        <v>5</v>
      </c>
      <c r="B10" s="79" t="s">
        <v>68</v>
      </c>
      <c r="C10" s="85" t="s">
        <v>14</v>
      </c>
      <c r="D10" s="81">
        <v>10</v>
      </c>
      <c r="E10" s="81">
        <v>9</v>
      </c>
      <c r="F10" s="81">
        <v>9</v>
      </c>
      <c r="G10" s="81">
        <v>9</v>
      </c>
      <c r="H10" s="81">
        <v>8</v>
      </c>
      <c r="I10" s="82">
        <f>SUM(D10:H10)</f>
        <v>45</v>
      </c>
      <c r="J10" s="81">
        <v>9</v>
      </c>
      <c r="K10" s="81">
        <v>8</v>
      </c>
      <c r="L10" s="81">
        <v>8</v>
      </c>
      <c r="M10" s="82">
        <f>J10+K10+L10</f>
        <v>25</v>
      </c>
      <c r="N10" s="82">
        <f>SUM(I10,M10)</f>
        <v>70</v>
      </c>
      <c r="O10" s="82">
        <f>COUNTIF(D10:L10,10)</f>
        <v>1</v>
      </c>
      <c r="P10" s="82">
        <f>COUNTIF(D10:L10,9)</f>
        <v>4</v>
      </c>
      <c r="Q10" s="82">
        <f>COUNTIF(D10:L10,8)</f>
        <v>3</v>
      </c>
      <c r="R10" s="82">
        <f>COUNTIF(D10:L10,7)</f>
        <v>0</v>
      </c>
    </row>
    <row r="11" spans="1:18" ht="13.5" thickBot="1">
      <c r="A11" s="86"/>
      <c r="B11" s="71"/>
      <c r="C11" s="71"/>
      <c r="D11" s="71"/>
      <c r="E11" s="71"/>
      <c r="F11" s="71"/>
      <c r="G11" s="71"/>
      <c r="H11" s="71"/>
      <c r="I11" s="87">
        <f>SUM(I6:I10)</f>
        <v>226</v>
      </c>
      <c r="J11" s="86"/>
      <c r="K11" s="86"/>
      <c r="L11" s="86"/>
      <c r="M11" s="87">
        <f>SUM(M6:M10)</f>
        <v>134</v>
      </c>
      <c r="N11" s="87">
        <f>SUM(N6:N10)</f>
        <v>287</v>
      </c>
      <c r="O11" s="88">
        <f>SUM(O6:O10)</f>
        <v>10</v>
      </c>
      <c r="P11" s="71"/>
      <c r="Q11" s="71"/>
      <c r="R11" s="71"/>
    </row>
    <row r="12" spans="1:18" ht="13.5" thickTop="1">
      <c r="A12" s="86"/>
      <c r="B12" s="71"/>
      <c r="C12" s="71"/>
      <c r="D12" s="71"/>
      <c r="E12" s="71"/>
      <c r="F12" s="71"/>
      <c r="G12" s="71"/>
      <c r="H12" s="71"/>
      <c r="I12" s="86"/>
      <c r="J12" s="86"/>
      <c r="K12" s="86"/>
      <c r="L12" s="86"/>
      <c r="M12" s="86"/>
      <c r="N12" s="86"/>
      <c r="O12" s="86"/>
      <c r="P12" s="71"/>
      <c r="Q12" s="71"/>
      <c r="R12" s="71"/>
    </row>
    <row r="13" spans="1:18" ht="12.75">
      <c r="A13" s="86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ht="13.5" thickBot="1">
      <c r="A14" s="86"/>
      <c r="B14" s="89" t="s">
        <v>5</v>
      </c>
      <c r="C14" s="89"/>
      <c r="D14" s="134" t="str">
        <f>B6</f>
        <v>Klaus v. d. Fecht</v>
      </c>
      <c r="E14" s="134"/>
      <c r="F14" s="134"/>
      <c r="G14" s="134"/>
      <c r="H14" s="134"/>
      <c r="I14" s="90">
        <f>N6</f>
        <v>75</v>
      </c>
      <c r="J14" s="71"/>
      <c r="K14" s="71"/>
      <c r="L14" s="71"/>
      <c r="M14" s="71"/>
      <c r="N14" s="71"/>
      <c r="O14" s="71"/>
      <c r="P14" s="71"/>
      <c r="Q14" s="71"/>
      <c r="R14" s="71"/>
    </row>
    <row r="15" spans="1:18" ht="13.5" thickTop="1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26"/>
      <c r="P15" s="26"/>
      <c r="Q15" s="26"/>
      <c r="R15" s="26"/>
    </row>
    <row r="16" spans="1:18" ht="27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26"/>
      <c r="P16" s="26"/>
      <c r="Q16" s="26"/>
      <c r="R16" s="26"/>
    </row>
    <row r="17" spans="1:18" ht="27">
      <c r="A17" s="27"/>
      <c r="B17" s="28" t="s">
        <v>51</v>
      </c>
      <c r="C17" s="83"/>
      <c r="D17" s="29" t="s">
        <v>39</v>
      </c>
      <c r="E17" s="30"/>
      <c r="F17" s="30"/>
      <c r="G17" s="30"/>
      <c r="H17" s="31"/>
      <c r="I17" s="32" t="s">
        <v>47</v>
      </c>
      <c r="J17" s="29" t="s">
        <v>40</v>
      </c>
      <c r="K17" s="33"/>
      <c r="L17" s="34"/>
      <c r="M17" s="32" t="s">
        <v>47</v>
      </c>
      <c r="N17" s="35" t="s">
        <v>33</v>
      </c>
      <c r="O17" s="36" t="s">
        <v>41</v>
      </c>
      <c r="P17" s="36" t="s">
        <v>48</v>
      </c>
      <c r="Q17" s="36" t="s">
        <v>49</v>
      </c>
      <c r="R17" s="36" t="s">
        <v>50</v>
      </c>
    </row>
    <row r="18" spans="1:18" ht="12.75">
      <c r="A18" s="80"/>
      <c r="B18" s="82" t="s">
        <v>21</v>
      </c>
      <c r="C18" s="82"/>
      <c r="D18" s="82" t="s">
        <v>11</v>
      </c>
      <c r="E18" s="82" t="s">
        <v>15</v>
      </c>
      <c r="F18" s="82" t="s">
        <v>8</v>
      </c>
      <c r="G18" s="82" t="s">
        <v>9</v>
      </c>
      <c r="H18" s="82" t="s">
        <v>13</v>
      </c>
      <c r="I18" s="82"/>
      <c r="J18" s="82" t="s">
        <v>11</v>
      </c>
      <c r="K18" s="82" t="s">
        <v>15</v>
      </c>
      <c r="L18" s="82" t="s">
        <v>8</v>
      </c>
      <c r="M18" s="82"/>
      <c r="N18" s="82"/>
      <c r="O18" s="82"/>
      <c r="P18" s="82"/>
      <c r="Q18" s="82"/>
      <c r="R18" s="82"/>
    </row>
    <row r="19" spans="1:18" ht="12.75">
      <c r="A19" s="82">
        <v>1</v>
      </c>
      <c r="B19" s="79" t="s">
        <v>126</v>
      </c>
      <c r="C19" s="85" t="s">
        <v>14</v>
      </c>
      <c r="D19" s="81">
        <v>10</v>
      </c>
      <c r="E19" s="81">
        <v>10</v>
      </c>
      <c r="F19" s="81">
        <v>10</v>
      </c>
      <c r="G19" s="81">
        <v>10</v>
      </c>
      <c r="H19" s="81">
        <v>9</v>
      </c>
      <c r="I19" s="82">
        <f>SUM(D19:H19)</f>
        <v>49</v>
      </c>
      <c r="J19" s="81">
        <v>10</v>
      </c>
      <c r="K19" s="81">
        <v>10</v>
      </c>
      <c r="L19" s="81">
        <v>9</v>
      </c>
      <c r="M19" s="82">
        <f>SUM(J19:L19)</f>
        <v>29</v>
      </c>
      <c r="N19" s="82">
        <f>SUM(I19,M19)</f>
        <v>78</v>
      </c>
      <c r="O19" s="82">
        <f>COUNTIF(D19:L19,10)</f>
        <v>6</v>
      </c>
      <c r="P19" s="82">
        <f>COUNTIF(D19:L19,9)</f>
        <v>2</v>
      </c>
      <c r="Q19" s="82">
        <f>COUNTIF(D19:L19,8)</f>
        <v>0</v>
      </c>
      <c r="R19" s="82">
        <f>COUNTIF(D19:L19,7)</f>
        <v>0</v>
      </c>
    </row>
    <row r="20" spans="1:19" ht="12.75">
      <c r="A20" s="82">
        <v>2</v>
      </c>
      <c r="B20" s="79" t="s">
        <v>69</v>
      </c>
      <c r="C20" s="85" t="s">
        <v>14</v>
      </c>
      <c r="D20" s="81">
        <v>10</v>
      </c>
      <c r="E20" s="81">
        <v>10</v>
      </c>
      <c r="F20" s="81">
        <v>10</v>
      </c>
      <c r="G20" s="81">
        <v>10</v>
      </c>
      <c r="H20" s="81">
        <v>10</v>
      </c>
      <c r="I20" s="82">
        <f>SUM(D20:H20)</f>
        <v>50</v>
      </c>
      <c r="J20" s="81">
        <v>10</v>
      </c>
      <c r="K20" s="81">
        <v>10</v>
      </c>
      <c r="L20" s="81">
        <v>8</v>
      </c>
      <c r="M20" s="82">
        <f>SUM(J20:L20)</f>
        <v>28</v>
      </c>
      <c r="N20" s="82">
        <f>SUM(I20,M20)</f>
        <v>78</v>
      </c>
      <c r="O20" s="82">
        <f>COUNTIF(D20:L20,10)</f>
        <v>7</v>
      </c>
      <c r="P20" s="82">
        <f>COUNTIF(D20:L20,9)</f>
        <v>0</v>
      </c>
      <c r="Q20" s="82">
        <f>COUNTIF(D20:L20,8)</f>
        <v>1</v>
      </c>
      <c r="R20" s="82">
        <f>COUNTIF(D20:L20,7)</f>
        <v>0</v>
      </c>
      <c r="S20" s="22"/>
    </row>
    <row r="21" spans="1:18" ht="12.75">
      <c r="A21" s="82">
        <v>3</v>
      </c>
      <c r="B21" s="79" t="s">
        <v>124</v>
      </c>
      <c r="C21" s="85" t="s">
        <v>14</v>
      </c>
      <c r="D21" s="81">
        <v>10</v>
      </c>
      <c r="E21" s="81">
        <v>10</v>
      </c>
      <c r="F21" s="81">
        <v>10</v>
      </c>
      <c r="G21" s="81">
        <v>10</v>
      </c>
      <c r="H21" s="81">
        <v>9</v>
      </c>
      <c r="I21" s="82">
        <f>SUM(D21:H21)</f>
        <v>49</v>
      </c>
      <c r="J21" s="81">
        <v>9</v>
      </c>
      <c r="K21" s="81">
        <v>9</v>
      </c>
      <c r="L21" s="81">
        <v>9</v>
      </c>
      <c r="M21" s="82">
        <f>SUM(J21:L21)</f>
        <v>27</v>
      </c>
      <c r="N21" s="82">
        <f>SUM(I21,M21)</f>
        <v>76</v>
      </c>
      <c r="O21" s="82">
        <f>COUNTIF(D21:L21,10)</f>
        <v>4</v>
      </c>
      <c r="P21" s="82">
        <f>COUNTIF(D21:L21,9)</f>
        <v>4</v>
      </c>
      <c r="Q21" s="82">
        <f>COUNTIF(D21:L21,8)</f>
        <v>0</v>
      </c>
      <c r="R21" s="82">
        <f>COUNTIF(D21:L21,7)</f>
        <v>0</v>
      </c>
    </row>
    <row r="22" spans="1:18" ht="12.75">
      <c r="A22" s="82">
        <v>4</v>
      </c>
      <c r="B22" s="79" t="s">
        <v>125</v>
      </c>
      <c r="C22" s="85" t="s">
        <v>14</v>
      </c>
      <c r="D22" s="81">
        <v>10</v>
      </c>
      <c r="E22" s="81">
        <v>10</v>
      </c>
      <c r="F22" s="81">
        <v>9</v>
      </c>
      <c r="G22" s="81">
        <v>9</v>
      </c>
      <c r="H22" s="81">
        <v>8</v>
      </c>
      <c r="I22" s="82">
        <f>SUM(D22:H22)</f>
        <v>46</v>
      </c>
      <c r="J22" s="81">
        <v>9</v>
      </c>
      <c r="K22" s="81">
        <v>7</v>
      </c>
      <c r="L22" s="81">
        <v>7</v>
      </c>
      <c r="M22" s="82">
        <f>SUM(J22:L22)</f>
        <v>23</v>
      </c>
      <c r="N22" s="82">
        <f>SUM(I22,M22)</f>
        <v>69</v>
      </c>
      <c r="O22" s="82">
        <f>COUNTIF(D22:L22,10)</f>
        <v>2</v>
      </c>
      <c r="P22" s="82">
        <f>COUNTIF(D22:L22,9)</f>
        <v>3</v>
      </c>
      <c r="Q22" s="82">
        <f>COUNTIF(D22:L22,8)</f>
        <v>1</v>
      </c>
      <c r="R22" s="82">
        <f>COUNTIF(D22:L22,7)</f>
        <v>2</v>
      </c>
    </row>
    <row r="23" spans="1:18" ht="13.5" thickBot="1">
      <c r="A23" s="86"/>
      <c r="B23" s="71"/>
      <c r="C23" s="86"/>
      <c r="D23" s="86"/>
      <c r="E23" s="86"/>
      <c r="F23" s="86"/>
      <c r="G23" s="86"/>
      <c r="H23" s="86"/>
      <c r="I23" s="87">
        <f>SUM(I19:I22)</f>
        <v>194</v>
      </c>
      <c r="J23" s="86"/>
      <c r="K23" s="86"/>
      <c r="L23" s="86"/>
      <c r="M23" s="87">
        <f>SUM(M19:M22)</f>
        <v>107</v>
      </c>
      <c r="N23" s="87">
        <f>SUM(N19:N22)</f>
        <v>301</v>
      </c>
      <c r="O23" s="92">
        <f>SUM(O19:O22)</f>
        <v>19</v>
      </c>
      <c r="P23" s="86"/>
      <c r="Q23" s="86"/>
      <c r="R23" s="86"/>
    </row>
    <row r="24" spans="1:18" ht="13.5" thickTop="1">
      <c r="A24" s="8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12.75">
      <c r="A25" s="8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 ht="13.5" thickBot="1">
      <c r="A26" s="86"/>
      <c r="B26" s="89" t="s">
        <v>18</v>
      </c>
      <c r="C26" s="89"/>
      <c r="D26" s="134" t="str">
        <f>B19</f>
        <v>Monika Mangels</v>
      </c>
      <c r="E26" s="134"/>
      <c r="F26" s="134"/>
      <c r="G26" s="134"/>
      <c r="H26" s="134"/>
      <c r="I26" s="90">
        <f>N19</f>
        <v>78</v>
      </c>
      <c r="J26" s="71"/>
      <c r="K26" s="71"/>
      <c r="L26" s="71"/>
      <c r="M26" s="71"/>
      <c r="N26" s="71"/>
      <c r="O26" s="71"/>
      <c r="P26" s="71"/>
      <c r="Q26" s="71"/>
      <c r="R26" s="71"/>
    </row>
    <row r="27" spans="1:18" ht="13.5" thickTop="1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6"/>
      <c r="P27" s="26"/>
      <c r="Q27" s="26"/>
      <c r="R27" s="26"/>
    </row>
    <row r="28" spans="1:18" ht="27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26"/>
      <c r="P28" s="26"/>
      <c r="Q28" s="26"/>
      <c r="R28" s="26"/>
    </row>
    <row r="29" spans="1:18" ht="48.75">
      <c r="A29" s="27"/>
      <c r="B29" s="40" t="s">
        <v>52</v>
      </c>
      <c r="C29" s="84"/>
      <c r="D29" s="29" t="s">
        <v>39</v>
      </c>
      <c r="E29" s="30"/>
      <c r="F29" s="30"/>
      <c r="G29" s="30"/>
      <c r="H29" s="31"/>
      <c r="I29" s="32" t="s">
        <v>47</v>
      </c>
      <c r="J29" s="29" t="s">
        <v>40</v>
      </c>
      <c r="K29" s="33"/>
      <c r="L29" s="34"/>
      <c r="M29" s="32" t="s">
        <v>47</v>
      </c>
      <c r="N29" s="35" t="s">
        <v>33</v>
      </c>
      <c r="O29" s="36" t="s">
        <v>41</v>
      </c>
      <c r="P29" s="36" t="s">
        <v>48</v>
      </c>
      <c r="Q29" s="36" t="s">
        <v>49</v>
      </c>
      <c r="R29" s="36" t="s">
        <v>50</v>
      </c>
    </row>
    <row r="30" spans="1:18" ht="12.75">
      <c r="A30" s="80"/>
      <c r="B30" s="82" t="s">
        <v>21</v>
      </c>
      <c r="C30" s="82"/>
      <c r="D30" s="82" t="s">
        <v>11</v>
      </c>
      <c r="E30" s="82" t="s">
        <v>15</v>
      </c>
      <c r="F30" s="82" t="s">
        <v>8</v>
      </c>
      <c r="G30" s="82" t="s">
        <v>9</v>
      </c>
      <c r="H30" s="82" t="s">
        <v>13</v>
      </c>
      <c r="I30" s="82"/>
      <c r="J30" s="82" t="s">
        <v>11</v>
      </c>
      <c r="K30" s="82" t="s">
        <v>15</v>
      </c>
      <c r="L30" s="82" t="s">
        <v>8</v>
      </c>
      <c r="M30" s="82"/>
      <c r="N30" s="82"/>
      <c r="O30" s="82"/>
      <c r="P30" s="82"/>
      <c r="Q30" s="82"/>
      <c r="R30" s="82"/>
    </row>
    <row r="31" spans="1:18" ht="12.75">
      <c r="A31" s="82">
        <v>1</v>
      </c>
      <c r="B31" s="79" t="s">
        <v>129</v>
      </c>
      <c r="C31" s="85" t="s">
        <v>14</v>
      </c>
      <c r="D31" s="81">
        <v>10</v>
      </c>
      <c r="E31" s="81">
        <v>10</v>
      </c>
      <c r="F31" s="81">
        <v>10</v>
      </c>
      <c r="G31" s="81">
        <v>10</v>
      </c>
      <c r="H31" s="81">
        <v>9</v>
      </c>
      <c r="I31" s="82">
        <f>SUM(D31:H31)</f>
        <v>49</v>
      </c>
      <c r="J31" s="81">
        <v>10</v>
      </c>
      <c r="K31" s="81">
        <v>9</v>
      </c>
      <c r="L31" s="81">
        <v>9</v>
      </c>
      <c r="M31" s="82">
        <f>SUM(J31:L31)</f>
        <v>28</v>
      </c>
      <c r="N31" s="82">
        <f>SUM(I31,M31)</f>
        <v>77</v>
      </c>
      <c r="O31" s="82">
        <f>COUNTIF(D31:L31,10)</f>
        <v>5</v>
      </c>
      <c r="P31" s="82">
        <f>COUNTIF(D31:L31,9)</f>
        <v>3</v>
      </c>
      <c r="Q31" s="82">
        <f>COUNTIF(D31:L31,8)</f>
        <v>0</v>
      </c>
      <c r="R31" s="82">
        <f>COUNTIF(D31:L31,7)</f>
        <v>0</v>
      </c>
    </row>
    <row r="32" spans="1:18" ht="12.75">
      <c r="A32" s="82">
        <v>2</v>
      </c>
      <c r="B32" s="79" t="s">
        <v>128</v>
      </c>
      <c r="C32" s="85" t="s">
        <v>14</v>
      </c>
      <c r="D32" s="81">
        <v>10</v>
      </c>
      <c r="E32" s="81">
        <v>10</v>
      </c>
      <c r="F32" s="81">
        <v>9</v>
      </c>
      <c r="G32" s="81">
        <v>9</v>
      </c>
      <c r="H32" s="81">
        <v>8</v>
      </c>
      <c r="I32" s="82">
        <f>SUM(D32:H32)</f>
        <v>46</v>
      </c>
      <c r="J32" s="81">
        <v>10</v>
      </c>
      <c r="K32" s="81">
        <v>10</v>
      </c>
      <c r="L32" s="81">
        <v>8</v>
      </c>
      <c r="M32" s="82">
        <f>SUM(J32:L32)</f>
        <v>28</v>
      </c>
      <c r="N32" s="82">
        <f>SUM(I32,M32)</f>
        <v>74</v>
      </c>
      <c r="O32" s="82">
        <f>COUNTIF(D32:L32,10)</f>
        <v>4</v>
      </c>
      <c r="P32" s="82">
        <f>COUNTIF(D32:L32,9)</f>
        <v>2</v>
      </c>
      <c r="Q32" s="82">
        <f>COUNTIF(D32:L32,8)</f>
        <v>2</v>
      </c>
      <c r="R32" s="82">
        <f>COUNTIF(D32:L32,7)</f>
        <v>0</v>
      </c>
    </row>
    <row r="33" spans="1:18" ht="12.75">
      <c r="A33" s="82">
        <v>3</v>
      </c>
      <c r="B33" s="79" t="s">
        <v>130</v>
      </c>
      <c r="C33" s="85" t="s">
        <v>14</v>
      </c>
      <c r="D33" s="81">
        <v>10</v>
      </c>
      <c r="E33" s="81">
        <v>10</v>
      </c>
      <c r="F33" s="81">
        <v>9</v>
      </c>
      <c r="G33" s="81">
        <v>9</v>
      </c>
      <c r="H33" s="81">
        <v>8</v>
      </c>
      <c r="I33" s="82">
        <f>SUM(D33:H33)</f>
        <v>46</v>
      </c>
      <c r="J33" s="81">
        <v>10</v>
      </c>
      <c r="K33" s="81">
        <v>9</v>
      </c>
      <c r="L33" s="81">
        <v>9</v>
      </c>
      <c r="M33" s="82">
        <f>SUM(J33:L33)</f>
        <v>28</v>
      </c>
      <c r="N33" s="82">
        <f>SUM(I33,M33)</f>
        <v>74</v>
      </c>
      <c r="O33" s="82">
        <f>COUNTIF(D33:L33,10)</f>
        <v>3</v>
      </c>
      <c r="P33" s="82">
        <f>COUNTIF(D33:L33,9)</f>
        <v>4</v>
      </c>
      <c r="Q33" s="82">
        <f>COUNTIF(D33:L33,8)</f>
        <v>1</v>
      </c>
      <c r="R33" s="82">
        <f>COUNTIF(D33:L33,7)</f>
        <v>0</v>
      </c>
    </row>
    <row r="34" spans="1:18" ht="12.75">
      <c r="A34" s="82">
        <v>4</v>
      </c>
      <c r="B34" s="79" t="s">
        <v>131</v>
      </c>
      <c r="C34" s="85" t="s">
        <v>14</v>
      </c>
      <c r="D34" s="81">
        <v>9</v>
      </c>
      <c r="E34" s="81">
        <v>9</v>
      </c>
      <c r="F34" s="81">
        <v>9</v>
      </c>
      <c r="G34" s="81">
        <v>9</v>
      </c>
      <c r="H34" s="81">
        <v>8</v>
      </c>
      <c r="I34" s="82">
        <f>SUM(D34:H34)</f>
        <v>44</v>
      </c>
      <c r="J34" s="81">
        <v>8</v>
      </c>
      <c r="K34" s="81">
        <v>7</v>
      </c>
      <c r="L34" s="81">
        <v>7</v>
      </c>
      <c r="M34" s="82">
        <f>SUM(J34:L34)</f>
        <v>22</v>
      </c>
      <c r="N34" s="82">
        <f>SUM(I34,M34)</f>
        <v>66</v>
      </c>
      <c r="O34" s="82">
        <f>COUNTIF(D34:L34,10)</f>
        <v>0</v>
      </c>
      <c r="P34" s="82">
        <f>COUNTIF(D34:L34,9)</f>
        <v>4</v>
      </c>
      <c r="Q34" s="82">
        <f>COUNTIF(D34:L34,8)</f>
        <v>2</v>
      </c>
      <c r="R34" s="82">
        <f>COUNTIF(D34:L34,7)</f>
        <v>2</v>
      </c>
    </row>
    <row r="35" spans="1:18" ht="13.5" thickBot="1">
      <c r="A35" s="86"/>
      <c r="B35" s="71"/>
      <c r="C35" s="86"/>
      <c r="D35" s="86"/>
      <c r="E35" s="86"/>
      <c r="F35" s="86"/>
      <c r="G35" s="86"/>
      <c r="H35" s="86"/>
      <c r="I35" s="87">
        <f>SUM(I31:I34)</f>
        <v>185</v>
      </c>
      <c r="J35" s="86"/>
      <c r="K35" s="86"/>
      <c r="L35" s="86"/>
      <c r="M35" s="87">
        <f>SUM(M31:M34)</f>
        <v>106</v>
      </c>
      <c r="N35" s="87">
        <f>SUM(N31:N34)</f>
        <v>291</v>
      </c>
      <c r="O35" s="92">
        <f>SUM(O31:O34)</f>
        <v>12</v>
      </c>
      <c r="P35" s="86"/>
      <c r="Q35" s="86"/>
      <c r="R35" s="86"/>
    </row>
    <row r="36" spans="1:18" ht="13.5" thickTop="1">
      <c r="A36" s="3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0"/>
      <c r="P36" s="10"/>
      <c r="Q36" s="10"/>
      <c r="R36" s="10"/>
    </row>
    <row r="37" spans="1:18" ht="12.75">
      <c r="A37" s="3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10"/>
      <c r="P37" s="10"/>
      <c r="Q37" s="10"/>
      <c r="R37" s="10"/>
    </row>
    <row r="38" spans="1:18" s="52" customFormat="1" ht="13.5" thickBot="1">
      <c r="A38" s="46"/>
      <c r="B38" s="89" t="s">
        <v>18</v>
      </c>
      <c r="C38" s="89"/>
      <c r="D38" s="134" t="str">
        <f>B31</f>
        <v>Niklas Fick</v>
      </c>
      <c r="E38" s="134"/>
      <c r="F38" s="134"/>
      <c r="G38" s="134"/>
      <c r="H38" s="134"/>
      <c r="I38" s="90">
        <f>N31</f>
        <v>77</v>
      </c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 thickTop="1">
      <c r="A39" s="14"/>
      <c r="B39" s="26"/>
      <c r="C39" s="26"/>
      <c r="D39" s="41"/>
      <c r="E39" s="41"/>
      <c r="F39" s="41"/>
      <c r="G39" s="41"/>
      <c r="H39" s="41"/>
      <c r="I39" s="26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3.5" thickBot="1">
      <c r="A40" s="14"/>
      <c r="B40" s="26"/>
      <c r="C40" s="26"/>
      <c r="D40" s="41"/>
      <c r="E40" s="41"/>
      <c r="F40" s="41"/>
      <c r="G40" s="41"/>
      <c r="H40" s="41"/>
      <c r="I40" s="26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52" customFormat="1" ht="13.5" thickBot="1">
      <c r="A41" s="46"/>
      <c r="B41" s="95" t="s">
        <v>33</v>
      </c>
      <c r="C41" s="96"/>
      <c r="D41" s="97"/>
      <c r="E41" s="97"/>
      <c r="F41" s="97"/>
      <c r="G41" s="97"/>
      <c r="H41" s="97"/>
      <c r="I41" s="98">
        <f>I11+I23+I35</f>
        <v>605</v>
      </c>
      <c r="J41" s="98"/>
      <c r="K41" s="98"/>
      <c r="L41" s="98"/>
      <c r="M41" s="98">
        <f>M11+M23+M35</f>
        <v>347</v>
      </c>
      <c r="N41" s="99">
        <f>N11+N23+N35</f>
        <v>879</v>
      </c>
      <c r="O41" s="45"/>
      <c r="P41" s="45"/>
      <c r="Q41" s="45"/>
      <c r="R41" s="45"/>
    </row>
    <row r="42" spans="1:18" ht="12.75">
      <c r="A42" s="14"/>
      <c r="B42" s="93"/>
      <c r="C42" s="93"/>
      <c r="D42" s="94"/>
      <c r="E42" s="94"/>
      <c r="F42" s="94"/>
      <c r="G42" s="94"/>
      <c r="H42" s="94"/>
      <c r="I42" s="93"/>
      <c r="J42" s="93"/>
      <c r="K42" s="93"/>
      <c r="L42" s="93"/>
      <c r="M42" s="93"/>
      <c r="N42" s="93"/>
      <c r="O42" s="10"/>
      <c r="P42" s="10"/>
      <c r="Q42" s="10"/>
      <c r="R42" s="10"/>
    </row>
    <row r="43" spans="1:18" ht="12.75">
      <c r="A43" s="14"/>
      <c r="B43" s="93"/>
      <c r="C43" s="93"/>
      <c r="D43" s="94"/>
      <c r="E43" s="94"/>
      <c r="F43" s="94"/>
      <c r="G43" s="94"/>
      <c r="H43" s="94"/>
      <c r="I43" s="93"/>
      <c r="J43" s="93"/>
      <c r="K43" s="93"/>
      <c r="L43" s="93"/>
      <c r="M43" s="93"/>
      <c r="N43" s="93"/>
      <c r="O43" s="10"/>
      <c r="P43" s="10"/>
      <c r="Q43" s="10"/>
      <c r="R43" s="10"/>
    </row>
    <row r="44" spans="1:18" ht="12.75">
      <c r="A44" s="14"/>
      <c r="B44" s="93"/>
      <c r="C44" s="93"/>
      <c r="D44" s="94"/>
      <c r="E44" s="94"/>
      <c r="F44" s="94"/>
      <c r="G44" s="94"/>
      <c r="H44" s="94"/>
      <c r="I44" s="93"/>
      <c r="J44" s="93"/>
      <c r="K44" s="93"/>
      <c r="L44" s="93"/>
      <c r="M44" s="93"/>
      <c r="N44" s="93"/>
      <c r="O44" s="10"/>
      <c r="P44" s="10"/>
      <c r="Q44" s="10"/>
      <c r="R44" s="10"/>
    </row>
    <row r="45" spans="1:18" ht="12.75">
      <c r="A45" s="14"/>
      <c r="B45" s="93"/>
      <c r="C45" s="93"/>
      <c r="D45" s="94"/>
      <c r="E45" s="94"/>
      <c r="F45" s="94"/>
      <c r="G45" s="94"/>
      <c r="H45" s="94"/>
      <c r="I45" s="93"/>
      <c r="J45" s="93"/>
      <c r="K45" s="93"/>
      <c r="L45" s="93"/>
      <c r="M45" s="93"/>
      <c r="N45" s="93"/>
      <c r="O45" s="10"/>
      <c r="P45" s="10"/>
      <c r="Q45" s="10"/>
      <c r="R45" s="10"/>
    </row>
    <row r="46" spans="1:18" ht="12.75">
      <c r="A46" s="1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7.25">
      <c r="A47" s="14"/>
      <c r="B47" s="42" t="s">
        <v>53</v>
      </c>
      <c r="C47" s="42"/>
      <c r="D47" s="42"/>
      <c r="E47" s="42"/>
      <c r="F47" s="42"/>
      <c r="G47" s="42"/>
      <c r="H47" s="42"/>
      <c r="I47" s="42"/>
      <c r="J47" s="42" t="s">
        <v>54</v>
      </c>
      <c r="K47" s="42"/>
      <c r="L47" s="42"/>
      <c r="M47" s="42"/>
      <c r="N47" s="42"/>
      <c r="O47" s="101"/>
      <c r="P47" s="101"/>
      <c r="Q47" s="101"/>
      <c r="R47" s="101"/>
    </row>
    <row r="48" spans="1:18" ht="12.75">
      <c r="A48" s="14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2.7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>
      <c r="A50" s="1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2.75">
      <c r="A51" s="14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</sheetData>
  <sheetProtection/>
  <mergeCells count="5">
    <mergeCell ref="A1:R1"/>
    <mergeCell ref="A3:R3"/>
    <mergeCell ref="D14:H14"/>
    <mergeCell ref="D26:H26"/>
    <mergeCell ref="D38:H38"/>
  </mergeCells>
  <printOptions/>
  <pageMargins left="0.7874015748031497" right="0.5905511811023623" top="0.4724409448818898" bottom="0.6299212598425197" header="0.5118110236220472" footer="0.3937007874015748"/>
  <pageSetup horizontalDpi="203" verticalDpi="203" orientation="portrait" paperSize="9" r:id="rId2"/>
  <headerFooter alignWithMargins="0"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HL5_49_R10</dc:creator>
  <cp:keywords/>
  <dc:description/>
  <cp:lastModifiedBy>Thomas</cp:lastModifiedBy>
  <cp:lastPrinted>2015-08-23T15:43:54Z</cp:lastPrinted>
  <dcterms:created xsi:type="dcterms:W3CDTF">1999-09-29T16:22:33Z</dcterms:created>
  <dcterms:modified xsi:type="dcterms:W3CDTF">2015-08-23T18:43:43Z</dcterms:modified>
  <cp:category/>
  <cp:version/>
  <cp:contentType/>
  <cp:contentStatus/>
</cp:coreProperties>
</file>